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100" yWindow="285" windowWidth="14805" windowHeight="7830" activeTab="1"/>
  </bookViews>
  <sheets>
    <sheet name="요약" sheetId="16" r:id="rId1"/>
    <sheet name="서버,업무별 공수산정" sheetId="3" r:id="rId2"/>
    <sheet name="서버기준" sheetId="4" r:id="rId3"/>
    <sheet name="업무기준" sheetId="5" r:id="rId4"/>
    <sheet name="담당자기준" sheetId="8" r:id="rId5"/>
    <sheet name="SW기준" sheetId="12" r:id="rId6"/>
    <sheet name="배치여부" sheetId="17" r:id="rId7"/>
    <sheet name="업체기준" sheetId="14" r:id="rId8"/>
    <sheet name="DB기준" sheetId="9" r:id="rId9"/>
    <sheet name="AS-IS 서버, 업무별 SW" sheetId="7" r:id="rId10"/>
    <sheet name="AS-IS 서버정보" sheetId="11" r:id="rId11"/>
  </sheets>
  <definedNames>
    <definedName name="_xlnm._FilterDatabase" localSheetId="9" hidden="1">'AS-IS 서버, 업무별 SW'!$A$1:$S$68</definedName>
    <definedName name="_xlnm._FilterDatabase" localSheetId="10" hidden="1">'AS-IS 서버정보'!$A$2:$AK$25</definedName>
    <definedName name="_xlnm._FilterDatabase" localSheetId="1" hidden="1">'서버,업무별 공수산정'!$A$2:$T$65</definedName>
    <definedName name="_xlnm._FilterDatabase" localSheetId="2" hidden="1">서버기준!$A$1:$G$36</definedName>
    <definedName name="_xlnm._FilterDatabase" localSheetId="3" hidden="1">업무기준!$A$1:$N$31</definedName>
  </definedNames>
  <calcPr calcId="152511"/>
  <pivotCaches>
    <pivotCache cacheId="0" r:id="rId12"/>
    <pivotCache cacheId="1" r:id="rId13"/>
    <pivotCache cacheId="2" r:id="rId14"/>
  </pivotCaches>
</workbook>
</file>

<file path=xl/calcChain.xml><?xml version="1.0" encoding="utf-8"?>
<calcChain xmlns="http://schemas.openxmlformats.org/spreadsheetml/2006/main">
  <c r="F5" i="16" l="1"/>
  <c r="K4" i="16"/>
  <c r="F7" i="16"/>
  <c r="F4" i="16"/>
  <c r="M63" i="3"/>
  <c r="O63" i="3"/>
  <c r="M64" i="3"/>
  <c r="P64" i="3"/>
  <c r="M65" i="3"/>
  <c r="P65" i="3"/>
  <c r="O65" i="3"/>
  <c r="O64" i="3"/>
  <c r="P63" i="3"/>
  <c r="Q59" i="3"/>
  <c r="Q11" i="3"/>
  <c r="Q35" i="3"/>
  <c r="Q60" i="3"/>
  <c r="Q64" i="3"/>
  <c r="Q65" i="3"/>
  <c r="M40" i="3"/>
  <c r="F6" i="16"/>
  <c r="F3" i="16"/>
  <c r="M3" i="3"/>
  <c r="O3" i="3"/>
  <c r="M4" i="3"/>
  <c r="O4" i="3"/>
  <c r="M5" i="3"/>
  <c r="M6" i="3"/>
  <c r="M7" i="3"/>
  <c r="O7" i="3" s="1"/>
  <c r="M8" i="3"/>
  <c r="M9" i="3"/>
  <c r="M10" i="3"/>
  <c r="P4" i="3"/>
  <c r="P3" i="3"/>
  <c r="Q3" i="3"/>
  <c r="Q4" i="3"/>
  <c r="P6" i="3"/>
  <c r="P8" i="3"/>
  <c r="P9" i="3"/>
  <c r="P10" i="3"/>
  <c r="O6" i="3"/>
  <c r="O8" i="3"/>
  <c r="O9" i="3"/>
  <c r="O10" i="3"/>
  <c r="P5" i="3"/>
  <c r="O5" i="3"/>
  <c r="L58" i="3"/>
  <c r="M58" i="3"/>
  <c r="M13" i="3"/>
  <c r="O13" i="3"/>
  <c r="M12" i="3"/>
  <c r="O12" i="3"/>
  <c r="M14" i="3"/>
  <c r="M15" i="3"/>
  <c r="O15" i="3"/>
  <c r="M16" i="3"/>
  <c r="P16" i="3"/>
  <c r="M17" i="3"/>
  <c r="M18" i="3"/>
  <c r="O18" i="3"/>
  <c r="M19" i="3"/>
  <c r="M20" i="3"/>
  <c r="O20" i="3"/>
  <c r="M21" i="3"/>
  <c r="O21" i="3"/>
  <c r="M22" i="3"/>
  <c r="P22" i="3"/>
  <c r="M23" i="3"/>
  <c r="P23" i="3"/>
  <c r="M24" i="3"/>
  <c r="P24" i="3"/>
  <c r="M25" i="3"/>
  <c r="O25" i="3"/>
  <c r="M26" i="3"/>
  <c r="M27" i="3"/>
  <c r="P27" i="3"/>
  <c r="M28" i="3"/>
  <c r="O28" i="3"/>
  <c r="M29" i="3"/>
  <c r="O29" i="3"/>
  <c r="M30" i="3"/>
  <c r="P30" i="3"/>
  <c r="M31" i="3"/>
  <c r="P31" i="3"/>
  <c r="M32" i="3"/>
  <c r="P32" i="3"/>
  <c r="M33" i="3"/>
  <c r="P33" i="3"/>
  <c r="M34" i="3"/>
  <c r="P34" i="3"/>
  <c r="M35" i="3"/>
  <c r="M36" i="3"/>
  <c r="P36" i="3"/>
  <c r="M37" i="3"/>
  <c r="M38" i="3"/>
  <c r="M39" i="3"/>
  <c r="M41" i="3"/>
  <c r="M42" i="3"/>
  <c r="M43" i="3"/>
  <c r="O43" i="3"/>
  <c r="M44" i="3"/>
  <c r="M45" i="3"/>
  <c r="M46" i="3"/>
  <c r="M47" i="3"/>
  <c r="M48" i="3"/>
  <c r="P48" i="3"/>
  <c r="M49" i="3"/>
  <c r="P49" i="3"/>
  <c r="M50" i="3"/>
  <c r="P50" i="3"/>
  <c r="M51" i="3"/>
  <c r="P51" i="3"/>
  <c r="M52" i="3"/>
  <c r="O52" i="3"/>
  <c r="M53" i="3"/>
  <c r="O53" i="3"/>
  <c r="M54" i="3"/>
  <c r="P54" i="3"/>
  <c r="M55" i="3"/>
  <c r="P55" i="3"/>
  <c r="M56" i="3"/>
  <c r="M57" i="3"/>
  <c r="O57" i="3"/>
  <c r="M59" i="3"/>
  <c r="M60" i="3"/>
  <c r="M61" i="3"/>
  <c r="M62" i="3"/>
  <c r="M11" i="3"/>
  <c r="O17" i="3"/>
  <c r="P17" i="3"/>
  <c r="Q17" i="3"/>
  <c r="Q5" i="3"/>
  <c r="Q6" i="3"/>
  <c r="Q8" i="3"/>
  <c r="Q10" i="3"/>
  <c r="Q9" i="3"/>
  <c r="P14" i="3"/>
  <c r="O14" i="3"/>
  <c r="P18" i="3"/>
  <c r="Q47" i="3"/>
  <c r="P15" i="3"/>
  <c r="O36" i="3"/>
  <c r="O19" i="3"/>
  <c r="Q19" i="3"/>
  <c r="Q42" i="3"/>
  <c r="O50" i="3"/>
  <c r="Q50" i="3"/>
  <c r="O49" i="3"/>
  <c r="Q49" i="3"/>
  <c r="O51" i="3"/>
  <c r="Q51" i="3"/>
  <c r="O33" i="3"/>
  <c r="Q33" i="3"/>
  <c r="Q56" i="3"/>
  <c r="O24" i="3"/>
  <c r="Q24" i="3"/>
  <c r="O48" i="3"/>
  <c r="Q48" i="3"/>
  <c r="O32" i="3"/>
  <c r="Q32" i="3"/>
  <c r="O16" i="3"/>
  <c r="Q16" i="3"/>
  <c r="P57" i="3"/>
  <c r="Q57" i="3"/>
  <c r="O34" i="3"/>
  <c r="Q34" i="3"/>
  <c r="P43" i="3"/>
  <c r="Q43" i="3"/>
  <c r="P13" i="3"/>
  <c r="O27" i="3"/>
  <c r="Q27" i="3"/>
  <c r="P21" i="3"/>
  <c r="Q21" i="3"/>
  <c r="P29" i="3"/>
  <c r="Q29" i="3"/>
  <c r="P53" i="3"/>
  <c r="Q53" i="3"/>
  <c r="P25" i="3"/>
  <c r="Q25" i="3"/>
  <c r="Q45" i="3"/>
  <c r="P20" i="3"/>
  <c r="Q20" i="3"/>
  <c r="P28" i="3"/>
  <c r="Q28" i="3"/>
  <c r="P52" i="3"/>
  <c r="Q52" i="3"/>
  <c r="Q37" i="3"/>
  <c r="Q44" i="3"/>
  <c r="O55" i="3"/>
  <c r="Q55" i="3"/>
  <c r="Q39" i="3"/>
  <c r="O23" i="3"/>
  <c r="Q23" i="3"/>
  <c r="O54" i="3"/>
  <c r="Q54" i="3"/>
  <c r="O30" i="3"/>
  <c r="Q30" i="3"/>
  <c r="O22" i="3"/>
  <c r="Q22" i="3"/>
  <c r="P12" i="3"/>
  <c r="Q12" i="3"/>
  <c r="O31" i="3"/>
  <c r="Q31" i="3"/>
  <c r="O62" i="3"/>
  <c r="Q14" i="3"/>
  <c r="Q58" i="3"/>
  <c r="Q46" i="3"/>
  <c r="Q18" i="3"/>
  <c r="P7" i="3" l="1"/>
  <c r="Q7" i="3" s="1"/>
</calcChain>
</file>

<file path=xl/comments1.xml><?xml version="1.0" encoding="utf-8"?>
<comments xmlns="http://schemas.openxmlformats.org/spreadsheetml/2006/main">
  <authors>
    <author>만든 이</author>
  </authors>
  <commentList>
    <comment ref="M3" authorId="0" shapeId="0">
      <text>
        <r>
          <rPr>
            <b/>
            <sz val="9"/>
            <color indexed="81"/>
            <rFont val="돋움"/>
            <family val="3"/>
            <charset val="129"/>
          </rPr>
          <t>키미디에스 담당자 공수 추가 필요, 조성호 차장과 이야기해봐라
(2016.05.23 이재진 책임)
- 개발/운영 셋팅
- 테스트 지원
- 이행 지원</t>
        </r>
      </text>
    </comment>
  </commentList>
</comments>
</file>

<file path=xl/comments2.xml><?xml version="1.0" encoding="utf-8"?>
<comments xmlns="http://schemas.openxmlformats.org/spreadsheetml/2006/main">
  <authors>
    <author>만든 이</author>
  </authors>
  <commentList>
    <comment ref="M38" authorId="0" shapeId="0">
      <text>
        <r>
          <rPr>
            <b/>
            <sz val="9"/>
            <color indexed="81"/>
            <rFont val="돋움"/>
            <family val="3"/>
            <charset val="129"/>
          </rPr>
          <t>만든 이:
기존</t>
        </r>
        <r>
          <rPr>
            <b/>
            <sz val="9"/>
            <color indexed="81"/>
            <rFont val="Tahoma"/>
            <family val="2"/>
          </rPr>
          <t xml:space="preserve"> Oracle DB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Tahoma"/>
            <family val="2"/>
          </rPr>
          <t xml:space="preserve"> PPAS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전환</t>
        </r>
      </text>
    </comment>
    <comment ref="R38" authorId="0" shapeId="0">
      <text>
        <r>
          <rPr>
            <b/>
            <sz val="9"/>
            <color indexed="81"/>
            <rFont val="Tahoma"/>
            <family val="2"/>
          </rPr>
          <t xml:space="preserve">Data-Aid </t>
        </r>
        <r>
          <rPr>
            <b/>
            <sz val="9"/>
            <color indexed="81"/>
            <rFont val="돋움"/>
            <family val="3"/>
            <charset val="129"/>
          </rPr>
          <t>공수 3MM 반영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</rPr>
          <t>asp 541
php 87</t>
        </r>
      </text>
    </comment>
  </commentList>
</comments>
</file>

<file path=xl/sharedStrings.xml><?xml version="1.0" encoding="utf-8"?>
<sst xmlns="http://schemas.openxmlformats.org/spreadsheetml/2006/main" count="2944" uniqueCount="916">
  <si>
    <t>호스트명</t>
  </si>
  <si>
    <t>스마트워크플레이스</t>
    <phoneticPr fontId="3" type="noConversion"/>
  </si>
  <si>
    <t>법인구매</t>
    <phoneticPr fontId="3" type="noConversion"/>
  </si>
  <si>
    <t>알뜰시장</t>
    <phoneticPr fontId="3" type="noConversion"/>
  </si>
  <si>
    <t>총무구매</t>
    <phoneticPr fontId="3" type="noConversion"/>
  </si>
  <si>
    <t>모바일 경영상황판</t>
    <phoneticPr fontId="3" type="noConversion"/>
  </si>
  <si>
    <t>아파트특화카드</t>
    <phoneticPr fontId="3" type="noConversion"/>
  </si>
  <si>
    <t>e-Marketplace</t>
    <phoneticPr fontId="3" type="noConversion"/>
  </si>
  <si>
    <t>임직원알뜰시장</t>
    <phoneticPr fontId="3" type="noConversion"/>
  </si>
  <si>
    <t>스마트워크플레이스(sc, collection)</t>
    <phoneticPr fontId="3" type="noConversion"/>
  </si>
  <si>
    <t>협력업체 담당자 지원공수</t>
    <phoneticPr fontId="3" type="noConversion"/>
  </si>
  <si>
    <t>mallweb1
mallweb2</t>
    <phoneticPr fontId="3" type="noConversion"/>
  </si>
  <si>
    <t>mallap3
mallap4</t>
    <phoneticPr fontId="3" type="noConversion"/>
  </si>
  <si>
    <t>아파트카드 어드민</t>
    <phoneticPr fontId="3" type="noConversion"/>
  </si>
  <si>
    <t>intweb01
intweb02
intweb03</t>
    <phoneticPr fontId="3" type="noConversion"/>
  </si>
  <si>
    <t>상품컨텐츠관리(CMS)</t>
    <phoneticPr fontId="3" type="noConversion"/>
  </si>
  <si>
    <t>디자인지원시스템</t>
    <phoneticPr fontId="3" type="noConversion"/>
  </si>
  <si>
    <t>Smenu</t>
    <phoneticPr fontId="3" type="noConversion"/>
  </si>
  <si>
    <t>외부업체정보제공(EIPMS)</t>
    <phoneticPr fontId="3" type="noConversion"/>
  </si>
  <si>
    <t>내부회계평가</t>
    <phoneticPr fontId="3" type="noConversion"/>
  </si>
  <si>
    <t>사업보고서공시</t>
    <phoneticPr fontId="3" type="noConversion"/>
  </si>
  <si>
    <t>물량계획시스템</t>
    <phoneticPr fontId="3" type="noConversion"/>
  </si>
  <si>
    <t>데이터품질관리</t>
    <phoneticPr fontId="3" type="noConversion"/>
  </si>
  <si>
    <t>마켓센싱</t>
    <phoneticPr fontId="3" type="noConversion"/>
  </si>
  <si>
    <t>하나로협의회</t>
    <phoneticPr fontId="3" type="noConversion"/>
  </si>
  <si>
    <t>IT-SBC</t>
    <phoneticPr fontId="3" type="noConversion"/>
  </si>
  <si>
    <t>부동산관리</t>
    <phoneticPr fontId="3" type="noConversion"/>
  </si>
  <si>
    <t>제안관리</t>
    <phoneticPr fontId="3" type="noConversion"/>
  </si>
  <si>
    <t>EASY</t>
    <phoneticPr fontId="3" type="noConversion"/>
  </si>
  <si>
    <t>IT-SAFE(내부)</t>
    <phoneticPr fontId="3" type="noConversion"/>
  </si>
  <si>
    <t>VMS(블루원 전환됐으나
일부기능때문에 유지)</t>
    <phoneticPr fontId="3" type="noConversion"/>
  </si>
  <si>
    <t>intap01</t>
    <phoneticPr fontId="3" type="noConversion"/>
  </si>
  <si>
    <t>intap02</t>
    <phoneticPr fontId="3" type="noConversion"/>
  </si>
  <si>
    <t>하나로협의회</t>
  </si>
  <si>
    <t>내부회계평가</t>
  </si>
  <si>
    <t>사업보고서공시</t>
  </si>
  <si>
    <t>IT-SBC</t>
  </si>
  <si>
    <t>intap01
intap02</t>
    <phoneticPr fontId="3" type="noConversion"/>
  </si>
  <si>
    <t>ehrap01</t>
    <phoneticPr fontId="3" type="noConversion"/>
  </si>
  <si>
    <t>HR-HUB/HR-Partner</t>
    <phoneticPr fontId="3" type="noConversion"/>
  </si>
  <si>
    <t>datalex</t>
    <phoneticPr fontId="3" type="noConversion"/>
  </si>
  <si>
    <t xml:space="preserve">HR-HUB/HR-Partner </t>
    <phoneticPr fontId="3" type="noConversion"/>
  </si>
  <si>
    <t>datalex
datalex2</t>
    <phoneticPr fontId="3" type="noConversion"/>
  </si>
  <si>
    <t>IT-SBC</t>
    <phoneticPr fontId="3" type="noConversion"/>
  </si>
  <si>
    <t>내부회계평가</t>
    <phoneticPr fontId="3" type="noConversion"/>
  </si>
  <si>
    <t>사업보고서공시</t>
    <phoneticPr fontId="3" type="noConversion"/>
  </si>
  <si>
    <t>마켓센싱</t>
    <phoneticPr fontId="3" type="noConversion"/>
  </si>
  <si>
    <t>fbweb01
fbweb02
fbweb03
fbweb04
fbap01
fbap02
fbdb01
fbdb02</t>
    <phoneticPr fontId="3" type="noConversion"/>
  </si>
  <si>
    <t>선택적복지</t>
    <phoneticPr fontId="3" type="noConversion"/>
  </si>
  <si>
    <t>v3dap01
v3dap02</t>
    <phoneticPr fontId="3" type="noConversion"/>
  </si>
  <si>
    <t>온라인결제 AP</t>
    <phoneticPr fontId="3" type="noConversion"/>
  </si>
  <si>
    <t>vmsal01</t>
    <phoneticPr fontId="3" type="noConversion"/>
  </si>
  <si>
    <t>iebzweb1
iebzweb2
iebzweb3
iebzweb4</t>
    <phoneticPr fontId="3" type="noConversion"/>
  </si>
  <si>
    <t>IT-SAFE(외부)</t>
    <phoneticPr fontId="3" type="noConversion"/>
  </si>
  <si>
    <t>상</t>
    <phoneticPr fontId="3" type="noConversion"/>
  </si>
  <si>
    <t>중</t>
    <phoneticPr fontId="3" type="noConversion"/>
  </si>
  <si>
    <t>하</t>
    <phoneticPr fontId="3" type="noConversion"/>
  </si>
  <si>
    <t>예상
난이도</t>
    <phoneticPr fontId="3" type="noConversion"/>
  </si>
  <si>
    <t>DBA</t>
    <phoneticPr fontId="8" type="noConversion"/>
  </si>
  <si>
    <t>TA</t>
    <phoneticPr fontId="8" type="noConversion"/>
  </si>
  <si>
    <t>컨설팅</t>
    <phoneticPr fontId="8" type="noConversion"/>
  </si>
  <si>
    <t>전수테스트</t>
    <phoneticPr fontId="8" type="noConversion"/>
  </si>
  <si>
    <t>프로그램변경</t>
    <phoneticPr fontId="8" type="noConversion"/>
  </si>
  <si>
    <t>온라인</t>
    <phoneticPr fontId="8" type="noConversion"/>
  </si>
  <si>
    <t>배치</t>
    <phoneticPr fontId="8" type="noConversion"/>
  </si>
  <si>
    <t>日 실행가능 本數</t>
    <phoneticPr fontId="8" type="noConversion"/>
  </si>
  <si>
    <t>중</t>
    <phoneticPr fontId="3" type="noConversion"/>
  </si>
  <si>
    <t>상</t>
    <phoneticPr fontId="8" type="noConversion"/>
  </si>
  <si>
    <t>중</t>
    <phoneticPr fontId="8" type="noConversion"/>
  </si>
  <si>
    <t>하</t>
    <phoneticPr fontId="8" type="noConversion"/>
  </si>
  <si>
    <t>하</t>
    <phoneticPr fontId="3" type="noConversion"/>
  </si>
  <si>
    <t>PPAS</t>
    <phoneticPr fontId="8" type="noConversion"/>
  </si>
  <si>
    <t>U2L</t>
    <phoneticPr fontId="8" type="noConversion"/>
  </si>
  <si>
    <t>PM</t>
    <phoneticPr fontId="8" type="noConversion"/>
  </si>
  <si>
    <t>SA</t>
    <phoneticPr fontId="8" type="noConversion"/>
  </si>
  <si>
    <t>ARM</t>
    <phoneticPr fontId="8" type="noConversion"/>
  </si>
  <si>
    <t>iwebdev</t>
    <phoneticPr fontId="8" type="noConversion"/>
  </si>
  <si>
    <t>misdv02</t>
    <phoneticPr fontId="8" type="noConversion"/>
  </si>
  <si>
    <t>dbdev02</t>
    <phoneticPr fontId="8" type="noConversion"/>
  </si>
  <si>
    <t>개발</t>
    <phoneticPr fontId="8" type="noConversion"/>
  </si>
  <si>
    <t>Maxigent 서버(센터)</t>
    <phoneticPr fontId="8" type="noConversion"/>
  </si>
  <si>
    <t>smsdb01</t>
  </si>
  <si>
    <t>smsap02</t>
  </si>
  <si>
    <t>scmdm02w</t>
  </si>
  <si>
    <t>scmdm01w</t>
  </si>
  <si>
    <t>iebzweb4</t>
  </si>
  <si>
    <t>iebzweb3</t>
  </si>
  <si>
    <t>iebzweb2</t>
  </si>
  <si>
    <t>iebzweb1</t>
  </si>
  <si>
    <t>vmsal01</t>
  </si>
  <si>
    <t>온라인결제 AP 서버로 신장비가 아닌 유휴장비로 교체</t>
    <phoneticPr fontId="8" type="noConversion"/>
  </si>
  <si>
    <t>v3dap02</t>
  </si>
  <si>
    <t>v3dap01</t>
  </si>
  <si>
    <t>fbdb02</t>
  </si>
  <si>
    <t>fbdb01</t>
  </si>
  <si>
    <t>fbap02</t>
  </si>
  <si>
    <t>fbap01</t>
  </si>
  <si>
    <t>fbweb04</t>
  </si>
  <si>
    <t>fbweb03</t>
  </si>
  <si>
    <t>fbweb02</t>
  </si>
  <si>
    <t>fbweb01</t>
  </si>
  <si>
    <t>mallap5</t>
  </si>
  <si>
    <t>mallap4</t>
  </si>
  <si>
    <t>mallap3</t>
  </si>
  <si>
    <t>mallweb2</t>
  </si>
  <si>
    <t>mallweb1</t>
  </si>
  <si>
    <t>운영</t>
    <phoneticPr fontId="8" type="noConversion"/>
  </si>
  <si>
    <t>비고</t>
    <phoneticPr fontId="8" type="noConversion"/>
  </si>
  <si>
    <t>서버명</t>
    <phoneticPr fontId="8" type="noConversion"/>
  </si>
  <si>
    <t>구분</t>
    <phoneticPr fontId="8" type="noConversion"/>
  </si>
  <si>
    <t>온라인결제 AP</t>
  </si>
  <si>
    <t>선택적복지</t>
  </si>
  <si>
    <t>HR-HUB/HR-Partner</t>
    <phoneticPr fontId="8" type="noConversion"/>
  </si>
  <si>
    <t>intap01</t>
    <phoneticPr fontId="8" type="noConversion"/>
  </si>
  <si>
    <t>intweb01
intweb02
intweb03</t>
    <phoneticPr fontId="8" type="noConversion"/>
  </si>
  <si>
    <t>부동산관리</t>
  </si>
  <si>
    <t>마켓센싱</t>
  </si>
  <si>
    <t>Smenu</t>
  </si>
  <si>
    <t>상품컨텐츠관리(CMS)</t>
  </si>
  <si>
    <t>모바일 경영상황판</t>
  </si>
  <si>
    <t>법인구매</t>
  </si>
  <si>
    <t>비즈브릿지</t>
  </si>
  <si>
    <t>스마트워크플레이스</t>
  </si>
  <si>
    <t>비고</t>
    <phoneticPr fontId="8" type="noConversion"/>
  </si>
  <si>
    <t>개발서버</t>
    <phoneticPr fontId="8" type="noConversion"/>
  </si>
  <si>
    <t>DB서버</t>
    <phoneticPr fontId="8" type="noConversion"/>
  </si>
  <si>
    <t>WAS서버</t>
    <phoneticPr fontId="8" type="noConversion"/>
  </si>
  <si>
    <t>업무명</t>
    <phoneticPr fontId="8" type="noConversion"/>
  </si>
  <si>
    <t>S-HUB 개발서버로 폐기 불가(S-HUB 업무는 노후서버 대상 아님)</t>
    <phoneticPr fontId="8" type="noConversion"/>
  </si>
  <si>
    <t>mallap5</t>
    <phoneticPr fontId="8" type="noConversion"/>
  </si>
  <si>
    <t>담당자</t>
    <phoneticPr fontId="8" type="noConversion"/>
  </si>
  <si>
    <t>java</t>
    <phoneticPr fontId="8" type="noConversion"/>
  </si>
  <si>
    <t>jsp</t>
    <phoneticPr fontId="8" type="noConversion"/>
  </si>
  <si>
    <t>shell</t>
    <phoneticPr fontId="8" type="noConversion"/>
  </si>
  <si>
    <t>js</t>
    <phoneticPr fontId="8" type="noConversion"/>
  </si>
  <si>
    <t>inf</t>
    <phoneticPr fontId="8" type="noConversion"/>
  </si>
  <si>
    <t>pro*c</t>
    <phoneticPr fontId="8" type="noConversion"/>
  </si>
  <si>
    <t>xml</t>
    <phoneticPr fontId="8" type="noConversion"/>
  </si>
  <si>
    <t>기타</t>
    <phoneticPr fontId="8" type="noConversion"/>
  </si>
  <si>
    <t>U2L필요공수</t>
    <phoneticPr fontId="8" type="noConversion"/>
  </si>
  <si>
    <t>프로그램</t>
    <phoneticPr fontId="8" type="noConversion"/>
  </si>
  <si>
    <t>전체</t>
    <phoneticPr fontId="8" type="noConversion"/>
  </si>
  <si>
    <t>인프라</t>
    <phoneticPr fontId="8" type="noConversion"/>
  </si>
  <si>
    <t>ARM</t>
    <phoneticPr fontId="8" type="noConversion"/>
  </si>
  <si>
    <t>전수테스트</t>
    <phoneticPr fontId="3" type="noConversion"/>
  </si>
  <si>
    <t>DB migration</t>
    <phoneticPr fontId="3" type="noConversion"/>
  </si>
  <si>
    <t>업무명</t>
    <phoneticPr fontId="3" type="noConversion"/>
  </si>
  <si>
    <t>업무담당자</t>
    <phoneticPr fontId="3" type="noConversion"/>
  </si>
  <si>
    <t>송지연 선임</t>
    <phoneticPr fontId="3" type="noConversion"/>
  </si>
  <si>
    <t>HRSS</t>
    <phoneticPr fontId="3" type="noConversion"/>
  </si>
  <si>
    <t>조성경 수석보, 남지선 선임</t>
    <phoneticPr fontId="3" type="noConversion"/>
  </si>
  <si>
    <t>김철중 선임</t>
    <phoneticPr fontId="3" type="noConversion"/>
  </si>
  <si>
    <t>남지선 선임</t>
    <phoneticPr fontId="3" type="noConversion"/>
  </si>
  <si>
    <t>김우성 책임</t>
    <phoneticPr fontId="3" type="noConversion"/>
  </si>
  <si>
    <t>유태형 수석보</t>
    <phoneticPr fontId="3" type="noConversion"/>
  </si>
  <si>
    <t>나수경 수석보</t>
    <phoneticPr fontId="3" type="noConversion"/>
  </si>
  <si>
    <t>김범진 책임</t>
    <phoneticPr fontId="3" type="noConversion"/>
  </si>
  <si>
    <t>조성경 수석보, 이슬기 사원</t>
    <phoneticPr fontId="3" type="noConversion"/>
  </si>
  <si>
    <t>조성경 수석보</t>
    <phoneticPr fontId="3" type="noConversion"/>
  </si>
  <si>
    <t>유태형 수석보, 신규철 선임</t>
    <phoneticPr fontId="3" type="noConversion"/>
  </si>
  <si>
    <t>정일교 책임</t>
    <phoneticPr fontId="3" type="noConversion"/>
  </si>
  <si>
    <t>오중헌 책임</t>
    <phoneticPr fontId="3" type="noConversion"/>
  </si>
  <si>
    <t>B2B이마켓플레이스</t>
    <phoneticPr fontId="3" type="noConversion"/>
  </si>
  <si>
    <t>김세종 선임</t>
    <phoneticPr fontId="3" type="noConversion"/>
  </si>
  <si>
    <t>김영수 책임</t>
    <phoneticPr fontId="3" type="noConversion"/>
  </si>
  <si>
    <t>이경섭 선임</t>
    <phoneticPr fontId="3" type="noConversion"/>
  </si>
  <si>
    <t>허재원 사원</t>
    <phoneticPr fontId="3" type="noConversion"/>
  </si>
  <si>
    <t>이도희 선임</t>
    <phoneticPr fontId="3" type="noConversion"/>
  </si>
  <si>
    <t>디자인지원 시스템</t>
    <phoneticPr fontId="3" type="noConversion"/>
  </si>
  <si>
    <t>I-HUB</t>
    <phoneticPr fontId="3" type="noConversion"/>
  </si>
  <si>
    <t>김준태 책임</t>
    <phoneticPr fontId="3" type="noConversion"/>
  </si>
  <si>
    <t>위탁채권 이미지</t>
    <phoneticPr fontId="3" type="noConversion"/>
  </si>
  <si>
    <t>차필현 책임</t>
    <phoneticPr fontId="3" type="noConversion"/>
  </si>
  <si>
    <t>이경섭 팀장, 한주형 과장</t>
    <phoneticPr fontId="3" type="noConversion"/>
  </si>
  <si>
    <t>이성욱 수석보</t>
    <phoneticPr fontId="3" type="noConversion"/>
  </si>
  <si>
    <t>서버모니터링, Maxigent</t>
    <phoneticPr fontId="3" type="noConversion"/>
  </si>
  <si>
    <t>센터</t>
    <phoneticPr fontId="3" type="noConversion"/>
  </si>
  <si>
    <t>오중헌 책임</t>
  </si>
  <si>
    <t>김영수 책임</t>
  </si>
  <si>
    <t>이경섭 선임</t>
  </si>
  <si>
    <t>허재원 사원</t>
  </si>
  <si>
    <t>이도희 선임</t>
  </si>
  <si>
    <t>송지연 선임</t>
  </si>
  <si>
    <t>남지선 선임</t>
  </si>
  <si>
    <t>김우성 책임</t>
  </si>
  <si>
    <t>유태형 수석보</t>
  </si>
  <si>
    <t>나수경 수석보</t>
  </si>
  <si>
    <t>김범진 책임</t>
  </si>
  <si>
    <t>조성경 수석보</t>
  </si>
  <si>
    <t>이성욱 수석보</t>
  </si>
  <si>
    <t>이경섭 팀장</t>
    <phoneticPr fontId="8" type="noConversion"/>
  </si>
  <si>
    <t>정일교 책임</t>
    <phoneticPr fontId="8" type="noConversion"/>
  </si>
  <si>
    <t>김철중 선임</t>
    <phoneticPr fontId="8" type="noConversion"/>
  </si>
  <si>
    <t>서버명</t>
    <phoneticPr fontId="3" type="noConversion"/>
  </si>
  <si>
    <t>서버모니터링</t>
    <phoneticPr fontId="3" type="noConversion"/>
  </si>
  <si>
    <t>WEB,WAS</t>
    <phoneticPr fontId="3" type="noConversion"/>
  </si>
  <si>
    <t>DB</t>
    <phoneticPr fontId="3" type="noConversion"/>
  </si>
  <si>
    <t>모니터링1</t>
    <phoneticPr fontId="3" type="noConversion"/>
  </si>
  <si>
    <t>모니터링2</t>
    <phoneticPr fontId="3" type="noConversion"/>
  </si>
  <si>
    <t>EAI MFT</t>
    <phoneticPr fontId="3" type="noConversion"/>
  </si>
  <si>
    <t>DB암호화1</t>
    <phoneticPr fontId="3" type="noConversion"/>
  </si>
  <si>
    <t>DB암호화2</t>
    <phoneticPr fontId="3" type="noConversion"/>
  </si>
  <si>
    <t>구간암호화</t>
    <phoneticPr fontId="3" type="noConversion"/>
  </si>
  <si>
    <t>Control-M</t>
    <phoneticPr fontId="3" type="noConversion"/>
  </si>
  <si>
    <t>single</t>
    <phoneticPr fontId="3" type="noConversion"/>
  </si>
  <si>
    <t>보안툴1</t>
    <phoneticPr fontId="3" type="noConversion"/>
  </si>
  <si>
    <t>보안툴2</t>
    <phoneticPr fontId="3" type="noConversion"/>
  </si>
  <si>
    <t>보안툴3</t>
    <phoneticPr fontId="3" type="noConversion"/>
  </si>
  <si>
    <t>솔루션1</t>
    <phoneticPr fontId="3" type="noConversion"/>
  </si>
  <si>
    <t>솔루션2</t>
    <phoneticPr fontId="3" type="noConversion"/>
  </si>
  <si>
    <t>솔루션3</t>
    <phoneticPr fontId="3" type="noConversion"/>
  </si>
  <si>
    <t>intweb01,02,03</t>
    <phoneticPr fontId="3" type="noConversion"/>
  </si>
  <si>
    <t>ontune</t>
    <phoneticPr fontId="3" type="noConversion"/>
  </si>
  <si>
    <t>Tivoli agent</t>
    <phoneticPr fontId="3" type="noConversion"/>
  </si>
  <si>
    <t>iplanet7.0</t>
    <phoneticPr fontId="3" type="noConversion"/>
  </si>
  <si>
    <t>Rexpert(클립소프트)</t>
    <phoneticPr fontId="3" type="noConversion"/>
  </si>
  <si>
    <t>xecureweb7</t>
    <phoneticPr fontId="3" type="noConversion"/>
  </si>
  <si>
    <t>NAMO ACTIVE SQUARE</t>
    <phoneticPr fontId="3" type="noConversion"/>
  </si>
  <si>
    <t>DEXTUpload</t>
    <phoneticPr fontId="3" type="noConversion"/>
  </si>
  <si>
    <t>iplanet6.1</t>
    <phoneticPr fontId="3" type="noConversion"/>
  </si>
  <si>
    <t>DQMiner(CTONE)</t>
    <phoneticPr fontId="3" type="noConversion"/>
  </si>
  <si>
    <t>WebCube</t>
  </si>
  <si>
    <t>xecureweb7(xgate)</t>
    <phoneticPr fontId="3" type="noConversion"/>
  </si>
  <si>
    <t>iebzweb1,2,3,4</t>
    <phoneticPr fontId="3" type="noConversion"/>
  </si>
  <si>
    <t>jeus6.0</t>
    <phoneticPr fontId="3" type="noConversion"/>
  </si>
  <si>
    <t>Dynatrace</t>
    <phoneticPr fontId="3" type="noConversion"/>
  </si>
  <si>
    <t>eptray(mysingle)</t>
    <phoneticPr fontId="3" type="noConversion"/>
  </si>
  <si>
    <t>D'amo(DB암호화)</t>
    <phoneticPr fontId="3" type="noConversion"/>
  </si>
  <si>
    <t>Anyframe</t>
    <phoneticPr fontId="3" type="noConversion"/>
  </si>
  <si>
    <t>Rexpert</t>
    <phoneticPr fontId="3" type="noConversion"/>
  </si>
  <si>
    <t>WiseGrid(ICOMPIA)</t>
    <phoneticPr fontId="3" type="noConversion"/>
  </si>
  <si>
    <t>weblogic11</t>
    <phoneticPr fontId="3" type="noConversion"/>
  </si>
  <si>
    <t>intap01,02</t>
    <phoneticPr fontId="3" type="noConversion"/>
  </si>
  <si>
    <t>DestinyKMS(사이버다임)</t>
    <phoneticPr fontId="3" type="noConversion"/>
  </si>
  <si>
    <t>XTEN EXOD(웹크롤러,OPENSNS)</t>
    <phoneticPr fontId="3" type="noConversion"/>
  </si>
  <si>
    <t>XTEN WEBOT(검색엔진,OPENSNS)</t>
    <phoneticPr fontId="3" type="noConversion"/>
  </si>
  <si>
    <t>anyframe</t>
    <phoneticPr fontId="3" type="noConversion"/>
  </si>
  <si>
    <t>Sun Application Server 7</t>
    <phoneticPr fontId="3" type="noConversion"/>
  </si>
  <si>
    <t>PDSS 4.0</t>
    <phoneticPr fontId="3" type="noConversion"/>
  </si>
  <si>
    <t>easybase(Reporting Tool)</t>
    <phoneticPr fontId="3" type="noConversion"/>
  </si>
  <si>
    <t>Brio(OLAP Tool)</t>
    <phoneticPr fontId="3" type="noConversion"/>
  </si>
  <si>
    <t>Oracle10g(EHR)</t>
    <phoneticPr fontId="3" type="noConversion"/>
  </si>
  <si>
    <t>maxgauge</t>
    <phoneticPr fontId="3" type="noConversion"/>
  </si>
  <si>
    <t>ksign(임직원정보 DB암호화)</t>
    <phoneticPr fontId="3" type="noConversion"/>
  </si>
  <si>
    <t>Oracle10g(SF_INT01)</t>
    <phoneticPr fontId="3" type="noConversion"/>
  </si>
  <si>
    <t>Oracle10g(CONEX)</t>
    <phoneticPr fontId="3" type="noConversion"/>
  </si>
  <si>
    <t>datalex,datalex2</t>
    <phoneticPr fontId="3" type="noConversion"/>
  </si>
  <si>
    <t>Oracle11g(PSFA1,2)</t>
    <phoneticPr fontId="3" type="noConversion"/>
  </si>
  <si>
    <t>mallweb1,2</t>
    <phoneticPr fontId="3" type="noConversion"/>
  </si>
  <si>
    <t>oden agent</t>
    <phoneticPr fontId="3" type="noConversion"/>
  </si>
  <si>
    <t>BI Matrix Solution</t>
    <phoneticPr fontId="3" type="noConversion"/>
  </si>
  <si>
    <t>wcms agent</t>
    <phoneticPr fontId="3" type="noConversion"/>
  </si>
  <si>
    <t>nProtect KeyCrypt</t>
    <phoneticPr fontId="3" type="noConversion"/>
  </si>
  <si>
    <t xml:space="preserve">uSafeOn(besoft) </t>
    <phoneticPr fontId="3" type="noConversion"/>
  </si>
  <si>
    <t>SSL인증서</t>
    <phoneticPr fontId="3" type="noConversion"/>
  </si>
  <si>
    <t>TouchEnKey</t>
    <phoneticPr fontId="3" type="noConversion"/>
  </si>
  <si>
    <t>나모웹에디터</t>
    <phoneticPr fontId="3" type="noConversion"/>
  </si>
  <si>
    <t>iplanet6.0</t>
    <phoneticPr fontId="3" type="noConversion"/>
  </si>
  <si>
    <t>dDIMS 중계소켓</t>
    <phoneticPr fontId="3" type="noConversion"/>
  </si>
  <si>
    <t>mallap3,4</t>
    <phoneticPr fontId="3" type="noConversion"/>
  </si>
  <si>
    <t>weblogic10</t>
    <phoneticPr fontId="3" type="noConversion"/>
  </si>
  <si>
    <t>Performizer</t>
    <phoneticPr fontId="3" type="noConversion"/>
  </si>
  <si>
    <t>xecuredb</t>
    <phoneticPr fontId="3" type="noConversion"/>
  </si>
  <si>
    <t>xecureweb7</t>
  </si>
  <si>
    <t>weblogic8.1</t>
    <phoneticPr fontId="3" type="noConversion"/>
  </si>
  <si>
    <t>mallap5</t>
    <phoneticPr fontId="3" type="noConversion"/>
  </si>
  <si>
    <t>Oracle10g(PGIS)</t>
    <phoneticPr fontId="3" type="noConversion"/>
  </si>
  <si>
    <t>DSToolkit(드림시큐리티,E2E암호화)</t>
    <phoneticPr fontId="3" type="noConversion"/>
  </si>
  <si>
    <t>aaplus(앱위변조방지)</t>
    <phoneticPr fontId="3" type="noConversion"/>
  </si>
  <si>
    <t>Data-aid</t>
    <phoneticPr fontId="3" type="noConversion"/>
  </si>
  <si>
    <t>Magic SE 2.0.0.7</t>
    <phoneticPr fontId="3" type="noConversion"/>
  </si>
  <si>
    <t>nFilter 4.3</t>
    <phoneticPr fontId="3" type="noConversion"/>
  </si>
  <si>
    <t>CrossCert Secure Toolkit</t>
    <phoneticPr fontId="3" type="noConversion"/>
  </si>
  <si>
    <t>fbweb01,02,03,04</t>
    <phoneticPr fontId="3" type="noConversion"/>
  </si>
  <si>
    <t>fbap01,02</t>
    <phoneticPr fontId="3" type="noConversion"/>
  </si>
  <si>
    <t>IB Sheet Pro</t>
    <phoneticPr fontId="3" type="noConversion"/>
  </si>
  <si>
    <t>FusionChart Pro</t>
    <phoneticPr fontId="3" type="noConversion"/>
  </si>
  <si>
    <t>fbdb01,02</t>
    <phoneticPr fontId="3" type="noConversion"/>
  </si>
  <si>
    <t>Oracle10g(PEZWEL)</t>
    <phoneticPr fontId="3" type="noConversion"/>
  </si>
  <si>
    <t>MC/SG for RAC</t>
    <phoneticPr fontId="3" type="noConversion"/>
  </si>
  <si>
    <t>v3dap01,02</t>
    <phoneticPr fontId="3" type="noConversion"/>
  </si>
  <si>
    <t>Tranmamanger</t>
    <phoneticPr fontId="3" type="noConversion"/>
  </si>
  <si>
    <t>XecureOCSPClient</t>
    <phoneticPr fontId="3" type="noConversion"/>
  </si>
  <si>
    <t>XACS(거래정보 송수신)</t>
    <phoneticPr fontId="3" type="noConversion"/>
  </si>
  <si>
    <t>smsdb01,02</t>
    <phoneticPr fontId="3" type="noConversion"/>
  </si>
  <si>
    <t>특이사항</t>
    <phoneticPr fontId="8" type="noConversion"/>
  </si>
  <si>
    <t>DMZ</t>
    <phoneticPr fontId="8" type="noConversion"/>
  </si>
  <si>
    <t>DB/WAS존</t>
    <phoneticPr fontId="8" type="noConversion"/>
  </si>
  <si>
    <t>망구분</t>
    <phoneticPr fontId="8" type="noConversion"/>
  </si>
  <si>
    <t>사내망</t>
    <phoneticPr fontId="8" type="noConversion"/>
  </si>
  <si>
    <t>ITCentral</t>
    <phoneticPr fontId="3" type="noConversion"/>
  </si>
  <si>
    <t>도메인ID</t>
  </si>
  <si>
    <t>도메인명</t>
  </si>
  <si>
    <t>그룹ID</t>
  </si>
  <si>
    <t>그룹명</t>
  </si>
  <si>
    <t>서버호스트명</t>
  </si>
  <si>
    <t>중요도</t>
    <phoneticPr fontId="3" type="noConversion"/>
  </si>
  <si>
    <t>환경구분</t>
  </si>
  <si>
    <t>도입일자</t>
  </si>
  <si>
    <t>WEB</t>
  </si>
  <si>
    <t>AP</t>
  </si>
  <si>
    <t>DB</t>
  </si>
  <si>
    <t>서버구분</t>
  </si>
  <si>
    <t>OS버전</t>
  </si>
  <si>
    <t>OS정보</t>
  </si>
  <si>
    <t>BIT</t>
  </si>
  <si>
    <t>대표IP</t>
  </si>
  <si>
    <t>망구분</t>
  </si>
  <si>
    <t>HA타입</t>
  </si>
  <si>
    <t>클러스터링</t>
  </si>
  <si>
    <t>장비등급</t>
  </si>
  <si>
    <t>가상화방식</t>
  </si>
  <si>
    <t>가상화유형</t>
  </si>
  <si>
    <t>CPU Core(할당 수)</t>
  </si>
  <si>
    <t>Memory(GB)(할당 크기)</t>
  </si>
  <si>
    <t>운영자</t>
  </si>
  <si>
    <t>개인정보 포함 여부</t>
  </si>
  <si>
    <t>개인정보 검색 적용 여부</t>
  </si>
  <si>
    <t>OS접근통제적용여부</t>
  </si>
  <si>
    <t>OS접근통제적용예외사유</t>
  </si>
  <si>
    <t>DB접근통제적용여부</t>
  </si>
  <si>
    <t>DB접근통제적용예외사유</t>
  </si>
  <si>
    <t>서버보안툴 적용여부</t>
  </si>
  <si>
    <t>서버보안툴적용 예외사유</t>
  </si>
  <si>
    <t>접속로그백업방법</t>
  </si>
  <si>
    <t>IOM</t>
  </si>
  <si>
    <t>IT 운영관리</t>
  </si>
  <si>
    <t>운영계</t>
  </si>
  <si>
    <t/>
  </si>
  <si>
    <t>Y</t>
  </si>
  <si>
    <t>NT</t>
  </si>
  <si>
    <t>64</t>
  </si>
  <si>
    <t>내부망</t>
  </si>
  <si>
    <t>대상아님</t>
  </si>
  <si>
    <t>x86</t>
  </si>
  <si>
    <t>가상화서버</t>
  </si>
  <si>
    <t>4</t>
  </si>
  <si>
    <t>32</t>
  </si>
  <si>
    <t>남조화 / CI팀</t>
  </si>
  <si>
    <t>N</t>
  </si>
  <si>
    <t>DB 없음</t>
  </si>
  <si>
    <t>PTL</t>
  </si>
  <si>
    <t>IBM</t>
  </si>
  <si>
    <t>X3650</t>
  </si>
  <si>
    <t>8</t>
  </si>
  <si>
    <t>0</t>
  </si>
  <si>
    <t>SMS</t>
  </si>
  <si>
    <t>서버모니터링(SMS)</t>
  </si>
  <si>
    <t>2008-05-29</t>
  </si>
  <si>
    <t>Unix</t>
  </si>
  <si>
    <t>SUNOS 5.10</t>
  </si>
  <si>
    <t>192.168.6.220</t>
  </si>
  <si>
    <t>DMZ</t>
  </si>
  <si>
    <t>SUN</t>
  </si>
  <si>
    <t>T2000</t>
  </si>
  <si>
    <t>최병모 / CI팀</t>
  </si>
  <si>
    <t>40.1.1.36</t>
  </si>
  <si>
    <t>Package</t>
  </si>
  <si>
    <t>16</t>
  </si>
  <si>
    <t>핵심</t>
  </si>
  <si>
    <t>Active - Active</t>
  </si>
  <si>
    <t>HP</t>
  </si>
  <si>
    <t>6</t>
  </si>
  <si>
    <t>소형</t>
  </si>
  <si>
    <t>ITN</t>
  </si>
  <si>
    <t>인터넷</t>
  </si>
  <si>
    <t>FLB</t>
  </si>
  <si>
    <t>선택적 복지</t>
  </si>
  <si>
    <t>2011-08-31</t>
  </si>
  <si>
    <t>HP-UX 11.31</t>
  </si>
  <si>
    <t>40.226.50.151</t>
  </si>
  <si>
    <t>DB/WAS</t>
  </si>
  <si>
    <t>C3000</t>
  </si>
  <si>
    <t>천윤중 / CI팀</t>
  </si>
  <si>
    <t>2014-09-30</t>
  </si>
  <si>
    <t>40.226.50.152</t>
  </si>
  <si>
    <t>BL870</t>
  </si>
  <si>
    <t>40.226.50.161</t>
  </si>
  <si>
    <t>96</t>
  </si>
  <si>
    <t>2014-12-31</t>
  </si>
  <si>
    <t>40.226.50.162</t>
  </si>
  <si>
    <t>AIX 6.1</t>
  </si>
  <si>
    <t>40.226.192.221</t>
  </si>
  <si>
    <t>RX2800</t>
  </si>
  <si>
    <t>Partitioned</t>
  </si>
  <si>
    <t>LPAR</t>
  </si>
  <si>
    <t>2</t>
  </si>
  <si>
    <t>28</t>
  </si>
  <si>
    <t>40.226.192.222</t>
  </si>
  <si>
    <t>P750</t>
  </si>
  <si>
    <t>40.226.192.223</t>
  </si>
  <si>
    <t>40.226.192.224</t>
  </si>
  <si>
    <t>40.226.192.196</t>
  </si>
  <si>
    <t>34</t>
  </si>
  <si>
    <t>40.226.192.197</t>
  </si>
  <si>
    <t>40.226.192.198</t>
  </si>
  <si>
    <t>40.226.192.199</t>
  </si>
  <si>
    <t>ITC</t>
  </si>
  <si>
    <t>인터넷 공통</t>
  </si>
  <si>
    <t>2006-04-30</t>
  </si>
  <si>
    <t>HP-UX 11.11</t>
  </si>
  <si>
    <t>40.225.50.195</t>
  </si>
  <si>
    <t>RP3440</t>
  </si>
  <si>
    <t>2006-07-26</t>
  </si>
  <si>
    <t>40.225.50.197</t>
  </si>
  <si>
    <t>2010-01-26</t>
  </si>
  <si>
    <t>40.225.50.199</t>
  </si>
  <si>
    <t>RX6600</t>
  </si>
  <si>
    <t>192.168.6.71</t>
  </si>
  <si>
    <t>192.168.6.24</t>
  </si>
  <si>
    <t>OLP</t>
  </si>
  <si>
    <t>온라인결제</t>
  </si>
  <si>
    <t>2010-04-30</t>
  </si>
  <si>
    <t>40.226.51.31</t>
  </si>
  <si>
    <t>SuperDom128</t>
  </si>
  <si>
    <t>주전산기</t>
  </si>
  <si>
    <t>NPAR</t>
  </si>
  <si>
    <t>sla.. ^^</t>
    <phoneticPr fontId="3" type="noConversion"/>
  </si>
  <si>
    <t>40.226.51.32</t>
  </si>
  <si>
    <t>SMD</t>
  </si>
  <si>
    <t>스마트워크모바일디바이스관리</t>
  </si>
  <si>
    <t>2011-06-30</t>
  </si>
  <si>
    <t>Windows Server 2008 STANDARD 64BIT</t>
  </si>
  <si>
    <t>192.168.6.119</t>
  </si>
  <si>
    <t>X3650M3</t>
  </si>
  <si>
    <t>2011-12-31</t>
  </si>
  <si>
    <t>192.168.6.120</t>
  </si>
  <si>
    <t>HR-HUB/HR-Partner</t>
  </si>
  <si>
    <t>모델명</t>
    <phoneticPr fontId="8" type="noConversion"/>
  </si>
  <si>
    <t>X</t>
    <phoneticPr fontId="8" type="noConversion"/>
  </si>
  <si>
    <t>x86여부</t>
    <phoneticPr fontId="8" type="noConversion"/>
  </si>
  <si>
    <t>제조사</t>
    <phoneticPr fontId="8" type="noConversion"/>
  </si>
  <si>
    <t>웹서버</t>
    <phoneticPr fontId="8" type="noConversion"/>
  </si>
  <si>
    <t>-기존 4중화에서 2중화로 바꿀까? (2016.5.18 서영실 책임)</t>
    <phoneticPr fontId="8" type="noConversion"/>
  </si>
  <si>
    <t>Maxigent 서버(센터)
이게 왜 DMZ에 있지?
여기도 개발서버가 필요한가? (2016.5.18 서영실 책임)</t>
    <phoneticPr fontId="8" type="noConversion"/>
  </si>
  <si>
    <t>바로보는 DB를 기존 ebzdb에서 신규 리눅스 오라클DB로 변경 필요(2016.5.18 서영실 책임)</t>
    <phoneticPr fontId="8" type="noConversion"/>
  </si>
  <si>
    <t>여기 오라클이 있을 이유는 없지?(2016.5.18 서영실 책임)</t>
    <phoneticPr fontId="8" type="noConversion"/>
  </si>
  <si>
    <t>intwbdev</t>
    <phoneticPr fontId="8" type="noConversion"/>
  </si>
  <si>
    <t>iwebdev</t>
    <phoneticPr fontId="8" type="noConversion"/>
  </si>
  <si>
    <t>N/A</t>
    <phoneticPr fontId="8" type="noConversion"/>
  </si>
  <si>
    <t>DR</t>
    <phoneticPr fontId="8" type="noConversion"/>
  </si>
  <si>
    <t>기타서버</t>
    <phoneticPr fontId="8" type="noConversion"/>
  </si>
  <si>
    <t>dv3dap01</t>
    <phoneticPr fontId="8" type="noConversion"/>
  </si>
  <si>
    <t>DR DB/WAS존</t>
    <phoneticPr fontId="8" type="noConversion"/>
  </si>
  <si>
    <t>dfbwb01</t>
    <phoneticPr fontId="8" type="noConversion"/>
  </si>
  <si>
    <t>dfbwb02</t>
    <phoneticPr fontId="8" type="noConversion"/>
  </si>
  <si>
    <t>dfbap01</t>
    <phoneticPr fontId="8" type="noConversion"/>
  </si>
  <si>
    <t>dfbap02</t>
    <phoneticPr fontId="8" type="noConversion"/>
  </si>
  <si>
    <t>dv3dap02</t>
  </si>
  <si>
    <t>DR DMZ존</t>
    <phoneticPr fontId="8" type="noConversion"/>
  </si>
  <si>
    <t>결제 DB/WAS존</t>
    <phoneticPr fontId="8" type="noConversion"/>
  </si>
  <si>
    <t>dfbdb01</t>
    <phoneticPr fontId="8" type="noConversion"/>
  </si>
  <si>
    <t>매핑 개발서버</t>
    <phoneticPr fontId="8" type="noConversion"/>
  </si>
  <si>
    <t>mallweb1
mallweb2</t>
    <phoneticPr fontId="8" type="noConversion"/>
  </si>
  <si>
    <t>scmdm01w
scmdm02w</t>
    <phoneticPr fontId="8" type="noConversion"/>
  </si>
  <si>
    <t>mallap5</t>
    <phoneticPr fontId="8" type="noConversion"/>
  </si>
  <si>
    <t>mallap3
mallap4</t>
    <phoneticPr fontId="8" type="noConversion"/>
  </si>
  <si>
    <t>DR서버</t>
    <phoneticPr fontId="8" type="noConversion"/>
  </si>
  <si>
    <t>intap02</t>
    <phoneticPr fontId="8" type="noConversion"/>
  </si>
  <si>
    <t>datalex</t>
    <phoneticPr fontId="8" type="noConversion"/>
  </si>
  <si>
    <t>ebzdb1
ebzdb2</t>
    <phoneticPr fontId="8" type="noConversion"/>
  </si>
  <si>
    <t>intweb01
intweb02
intweb03</t>
    <phoneticPr fontId="8" type="noConversion"/>
  </si>
  <si>
    <t>???</t>
    <phoneticPr fontId="8" type="noConversion"/>
  </si>
  <si>
    <t>intap01
intap02</t>
    <phoneticPr fontId="8" type="noConversion"/>
  </si>
  <si>
    <t>datalex
datalex2</t>
    <phoneticPr fontId="8" type="noConversion"/>
  </si>
  <si>
    <t>intap01</t>
    <phoneticPr fontId="8" type="noConversion"/>
  </si>
  <si>
    <t>iebzweb1
iebzweb2
iebzweb3
iebzweb4
intweb01
intweb02
intweb03</t>
    <phoneticPr fontId="8" type="noConversion"/>
  </si>
  <si>
    <t>vmsal01</t>
    <phoneticPr fontId="8" type="noConversion"/>
  </si>
  <si>
    <t>ehrap01</t>
    <phoneticPr fontId="8" type="noConversion"/>
  </si>
  <si>
    <t>fbweb01
fbweb02
fbweb03
fbweb04</t>
    <phoneticPr fontId="8" type="noConversion"/>
  </si>
  <si>
    <t>fbap01
fbap02</t>
    <phoneticPr fontId="8" type="noConversion"/>
  </si>
  <si>
    <t>fbdb01
fbdb02</t>
    <phoneticPr fontId="8" type="noConversion"/>
  </si>
  <si>
    <t>dfbwb01
dfbwb02</t>
    <phoneticPr fontId="8" type="noConversion"/>
  </si>
  <si>
    <t>v3dweb01
v3dweb02</t>
    <phoneticPr fontId="8" type="noConversion"/>
  </si>
  <si>
    <t>v3dap01
v3dap02</t>
    <phoneticPr fontId="8" type="noConversion"/>
  </si>
  <si>
    <t>v3ddb01
v3ddb02</t>
    <phoneticPr fontId="8" type="noConversion"/>
  </si>
  <si>
    <t>dv3web01
dv3web02
dv3dap01
dv3dap02
dv3ddb01</t>
    <phoneticPr fontId="8" type="noConversion"/>
  </si>
  <si>
    <t>DB SID</t>
    <phoneticPr fontId="8" type="noConversion"/>
  </si>
  <si>
    <t>PEZWEL</t>
    <phoneticPr fontId="8" type="noConversion"/>
  </si>
  <si>
    <t>PVISA</t>
    <phoneticPr fontId="8" type="noConversion"/>
  </si>
  <si>
    <t>psafedb01
psafedb02</t>
    <phoneticPr fontId="8" type="noConversion"/>
  </si>
  <si>
    <t>iwebdev
iwebdev
soldev1</t>
    <phoneticPr fontId="8" type="noConversion"/>
  </si>
  <si>
    <t>검증용 fpapv, fpwebv 서버는 아직 살아있는가?</t>
    <phoneticPr fontId="8" type="noConversion"/>
  </si>
  <si>
    <t>iwebdev
intwbdev
misdv02</t>
    <phoneticPr fontId="8" type="noConversion"/>
  </si>
  <si>
    <t>ecmsweb1,2의 어드민은?</t>
    <phoneticPr fontId="8" type="noConversion"/>
  </si>
  <si>
    <t>scmdmdv01w</t>
    <phoneticPr fontId="8" type="noConversion"/>
  </si>
  <si>
    <t>webdev
misdv02
apdev02
scmdmdv01w</t>
    <phoneticPr fontId="8" type="noConversion"/>
  </si>
  <si>
    <t>onedev
dbdev01</t>
    <phoneticPr fontId="8" type="noConversion"/>
  </si>
  <si>
    <t>PGIS</t>
    <phoneticPr fontId="8" type="noConversion"/>
  </si>
  <si>
    <t>개발DB SID</t>
    <phoneticPr fontId="8" type="noConversion"/>
  </si>
  <si>
    <t>SMSDEV</t>
    <phoneticPr fontId="8" type="noConversion"/>
  </si>
  <si>
    <t>WIPPRO</t>
    <phoneticPr fontId="8" type="noConversion"/>
  </si>
  <si>
    <t>WIPVER10</t>
    <phoneticPr fontId="8" type="noConversion"/>
  </si>
  <si>
    <t>CONEX</t>
    <phoneticPr fontId="8" type="noConversion"/>
  </si>
  <si>
    <t>misdv01
misdv02
onedev</t>
    <phoneticPr fontId="8" type="noConversion"/>
  </si>
  <si>
    <t>TONGDEV</t>
    <phoneticPr fontId="8" type="noConversion"/>
  </si>
  <si>
    <t>TEZWEL</t>
    <phoneticPr fontId="8" type="noConversion"/>
  </si>
  <si>
    <t>ebzdev(TVISA)
webdev(TEBZ)</t>
    <phoneticPr fontId="8" type="noConversion"/>
  </si>
  <si>
    <r>
      <rPr>
        <sz val="10"/>
        <color rgb="FFFF0000"/>
        <rFont val="맑은 고딕"/>
        <family val="3"/>
        <charset val="129"/>
        <scheme val="minor"/>
      </rPr>
      <t>apdev01</t>
    </r>
    <r>
      <rPr>
        <sz val="10"/>
        <color theme="1"/>
        <rFont val="맑은 고딕"/>
        <family val="3"/>
        <charset val="129"/>
        <scheme val="minor"/>
      </rPr>
      <t xml:space="preserve">
soldev1
ebzdev
webdev</t>
    </r>
    <phoneticPr fontId="8" type="noConversion"/>
  </si>
  <si>
    <t>misdv02
onedev</t>
    <phoneticPr fontId="8" type="noConversion"/>
  </si>
  <si>
    <t>개발서버가 없는가?</t>
    <phoneticPr fontId="8" type="noConversion"/>
  </si>
  <si>
    <t>마이싱글 사내업무</t>
    <phoneticPr fontId="8" type="noConversion"/>
  </si>
  <si>
    <t>PSFA</t>
    <phoneticPr fontId="8" type="noConversion"/>
  </si>
  <si>
    <t>intwbdev
misdv02</t>
    <phoneticPr fontId="8" type="noConversion"/>
  </si>
  <si>
    <t>TSFA</t>
    <phoneticPr fontId="8" type="noConversion"/>
  </si>
  <si>
    <t>pedwdb07
pedwdb08</t>
    <phoneticPr fontId="8" type="noConversion"/>
  </si>
  <si>
    <t>PDQM</t>
    <phoneticPr fontId="8" type="noConversion"/>
  </si>
  <si>
    <t>intwbdev
tedwdb03</t>
    <phoneticPr fontId="8" type="noConversion"/>
  </si>
  <si>
    <t>N/A</t>
    <phoneticPr fontId="8" type="noConversion"/>
  </si>
  <si>
    <t>김세종 선임</t>
    <phoneticPr fontId="8" type="noConversion"/>
  </si>
  <si>
    <t>TO-BE UNIX</t>
    <phoneticPr fontId="8" type="noConversion"/>
  </si>
  <si>
    <t>X</t>
    <phoneticPr fontId="8" type="noConversion"/>
  </si>
  <si>
    <t>O</t>
    <phoneticPr fontId="8" type="noConversion"/>
  </si>
  <si>
    <t>NT</t>
    <phoneticPr fontId="8" type="noConversion"/>
  </si>
  <si>
    <t>N/A</t>
    <phoneticPr fontId="8" type="noConversion"/>
  </si>
  <si>
    <t>TSFA</t>
    <phoneticPr fontId="8" type="noConversion"/>
  </si>
  <si>
    <t>AP 이중화 구성 필요
ㄴ 소스 수정 공수 20% 증가 필요</t>
    <phoneticPr fontId="8" type="noConversion"/>
  </si>
  <si>
    <t>???</t>
    <phoneticPr fontId="8" type="noConversion"/>
  </si>
  <si>
    <r>
      <t xml:space="preserve">- AP 이중화 구성 필요
ㄴ 소스 수정 공수 20% 증가 필요
</t>
    </r>
    <r>
      <rPr>
        <sz val="10"/>
        <color rgb="FFFF0000"/>
        <rFont val="맑은 고딕"/>
        <family val="3"/>
        <charset val="129"/>
        <scheme val="minor"/>
      </rPr>
      <t>- Oracle → PPAS 전환</t>
    </r>
    <phoneticPr fontId="8" type="noConversion"/>
  </si>
  <si>
    <t>PSAF</t>
    <phoneticPr fontId="8" type="noConversion"/>
  </si>
  <si>
    <t>intwbdev
misdv02</t>
    <phoneticPr fontId="8" type="noConversion"/>
  </si>
  <si>
    <t>TONGDEV</t>
    <phoneticPr fontId="8" type="noConversion"/>
  </si>
  <si>
    <t>N/A</t>
    <phoneticPr fontId="8" type="noConversion"/>
  </si>
  <si>
    <t>PSAFE</t>
    <phoneticPr fontId="8" type="noConversion"/>
  </si>
  <si>
    <t>TSAFE</t>
    <phoneticPr fontId="8" type="noConversion"/>
  </si>
  <si>
    <t>EHR</t>
    <phoneticPr fontId="8" type="noConversion"/>
  </si>
  <si>
    <t>- Web, WAS 분리 구축 여부?
  ㄴ 기본적으로 3tier 구성해야 하나,
      조그마한 업무들은 협의하여 예외 처리 가능함
      (2016.05.20 송진회 차장)
- 서버 이중화 구성 필요</t>
    <phoneticPr fontId="8" type="noConversion"/>
  </si>
  <si>
    <t>남지선 선임</t>
    <phoneticPr fontId="8" type="noConversion"/>
  </si>
  <si>
    <t>조성경 수석보
남지선 선임</t>
    <phoneticPr fontId="8" type="noConversion"/>
  </si>
  <si>
    <t>조성경 수석보
이슬기 사원</t>
    <phoneticPr fontId="8" type="noConversion"/>
  </si>
  <si>
    <t>유태형 수석보
신규철 선임</t>
    <phoneticPr fontId="8" type="noConversion"/>
  </si>
  <si>
    <t>SPD</t>
    <phoneticPr fontId="8" type="noConversion"/>
  </si>
  <si>
    <t>eccdb01</t>
    <phoneticPr fontId="8" type="noConversion"/>
  </si>
  <si>
    <t>DB 계정명</t>
    <phoneticPr fontId="8" type="noConversion"/>
  </si>
  <si>
    <t>업무명</t>
    <phoneticPr fontId="8" type="noConversion"/>
  </si>
  <si>
    <t>담당자</t>
    <phoneticPr fontId="8" type="noConversion"/>
  </si>
  <si>
    <t>DB서버명</t>
    <phoneticPr fontId="8" type="noConversion"/>
  </si>
  <si>
    <t>구분</t>
    <phoneticPr fontId="8" type="noConversion"/>
  </si>
  <si>
    <t>운영</t>
    <phoneticPr fontId="8" type="noConversion"/>
  </si>
  <si>
    <t>개발</t>
    <phoneticPr fontId="8" type="noConversion"/>
  </si>
  <si>
    <r>
      <rPr>
        <sz val="10"/>
        <color rgb="FFFF0000"/>
        <rFont val="맑은 고딕"/>
        <family val="3"/>
        <charset val="129"/>
        <scheme val="minor"/>
      </rPr>
      <t>apdev01</t>
    </r>
    <r>
      <rPr>
        <sz val="10"/>
        <color theme="1"/>
        <rFont val="맑은 고딕"/>
        <family val="3"/>
        <charset val="129"/>
        <scheme val="minor"/>
      </rPr>
      <t xml:space="preserve">
soldev1
ebzdev
webdev</t>
    </r>
    <phoneticPr fontId="8" type="noConversion"/>
  </si>
  <si>
    <t>Pro*C가 많아서 "하"에서 "중"으로 변경(2016.5.20 서영실 책임)</t>
    <phoneticPr fontId="8" type="noConversion"/>
  </si>
  <si>
    <t>SAP 연동으로 테스트 공수 추가 필요(2016.05.19 유태형 수석보)</t>
    <phoneticPr fontId="8" type="noConversion"/>
  </si>
  <si>
    <t>인터페이스 테스트 공수 추가</t>
    <phoneticPr fontId="8" type="noConversion"/>
  </si>
  <si>
    <t>ppviap01
ppviap02</t>
    <phoneticPr fontId="8" type="noConversion"/>
  </si>
  <si>
    <t>ppvidb01
ppvidb02</t>
    <phoneticPr fontId="8" type="noConversion"/>
  </si>
  <si>
    <t>PPVI</t>
    <phoneticPr fontId="8" type="noConversion"/>
  </si>
  <si>
    <t>TPVI</t>
    <phoneticPr fontId="8" type="noConversion"/>
  </si>
  <si>
    <t>intwbdev
tintdb02</t>
    <phoneticPr fontId="8" type="noConversion"/>
  </si>
  <si>
    <t>AP, DB서버는 15년도에 노후서버교체 진행됨</t>
    <phoneticPr fontId="8" type="noConversion"/>
  </si>
  <si>
    <t>iwebdev</t>
    <phoneticPr fontId="8" type="noConversion"/>
  </si>
  <si>
    <t>scmdmdv01w</t>
    <phoneticPr fontId="8" type="noConversion"/>
  </si>
  <si>
    <t>webdev
misdv02
apdev02</t>
    <phoneticPr fontId="8" type="noConversion"/>
  </si>
  <si>
    <t>misdv02</t>
    <phoneticPr fontId="8" type="noConversion"/>
  </si>
  <si>
    <t>S/W명</t>
    <phoneticPr fontId="8" type="noConversion"/>
  </si>
  <si>
    <t>I/F</t>
    <phoneticPr fontId="8" type="noConversion"/>
  </si>
  <si>
    <t>배치통제</t>
    <phoneticPr fontId="8" type="noConversion"/>
  </si>
  <si>
    <t>DB암호화</t>
    <phoneticPr fontId="3" type="noConversion"/>
  </si>
  <si>
    <t>버전</t>
    <phoneticPr fontId="8" type="noConversion"/>
  </si>
  <si>
    <t>iplanet</t>
    <phoneticPr fontId="3" type="noConversion"/>
  </si>
  <si>
    <t>weblogic</t>
    <phoneticPr fontId="3" type="noConversion"/>
  </si>
  <si>
    <t>10.2.0.4</t>
    <phoneticPr fontId="8" type="noConversion"/>
  </si>
  <si>
    <t>AL32UTF8</t>
    <phoneticPr fontId="8" type="noConversion"/>
  </si>
  <si>
    <t>KO16KSC5601</t>
    <phoneticPr fontId="8" type="noConversion"/>
  </si>
  <si>
    <t>KO16MSWIN949</t>
    <phoneticPr fontId="8" type="noConversion"/>
  </si>
  <si>
    <t>10.2.0.5</t>
    <phoneticPr fontId="8" type="noConversion"/>
  </si>
  <si>
    <t>Oracle</t>
    <phoneticPr fontId="3" type="noConversion"/>
  </si>
  <si>
    <t>11.2.0.2</t>
    <phoneticPr fontId="8" type="noConversion"/>
  </si>
  <si>
    <t>Mysingle 연계</t>
    <phoneticPr fontId="3" type="noConversion"/>
  </si>
  <si>
    <t>이거 쓰나?</t>
    <phoneticPr fontId="8" type="noConversion"/>
  </si>
  <si>
    <t>파일업로드</t>
    <phoneticPr fontId="8" type="noConversion"/>
  </si>
  <si>
    <t>I-HUB 프로젝트 예정</t>
    <phoneticPr fontId="8" type="noConversion"/>
  </si>
  <si>
    <t>온라인결제 공인인증서 인증</t>
    <phoneticPr fontId="8" type="noConversion"/>
  </si>
  <si>
    <t>Test 데이타변환</t>
    <phoneticPr fontId="8" type="noConversion"/>
  </si>
  <si>
    <t>컨텐츠배포</t>
    <phoneticPr fontId="8" type="noConversion"/>
  </si>
  <si>
    <t>유지보수 계약 종료</t>
    <phoneticPr fontId="8" type="noConversion"/>
  </si>
  <si>
    <t>레포팅툴</t>
    <phoneticPr fontId="8" type="noConversion"/>
  </si>
  <si>
    <t>Framework</t>
    <phoneticPr fontId="8" type="noConversion"/>
  </si>
  <si>
    <t>인사패키지</t>
    <phoneticPr fontId="8" type="noConversion"/>
  </si>
  <si>
    <t>온라인결제 거래정보 송수신</t>
    <phoneticPr fontId="8" type="noConversion"/>
  </si>
  <si>
    <t>XACS</t>
    <phoneticPr fontId="3" type="noConversion"/>
  </si>
  <si>
    <t>웹서버</t>
    <phoneticPr fontId="8" type="noConversion"/>
  </si>
  <si>
    <t>WAS</t>
    <phoneticPr fontId="8" type="noConversion"/>
  </si>
  <si>
    <t>DBMS</t>
    <phoneticPr fontId="3" type="noConversion"/>
  </si>
  <si>
    <t>키로깅 방지</t>
    <phoneticPr fontId="8" type="noConversion"/>
  </si>
  <si>
    <t>사용안함(조성경 수석보)</t>
    <phoneticPr fontId="8" type="noConversion"/>
  </si>
  <si>
    <t>OLAP Tool</t>
    <phoneticPr fontId="8" type="noConversion"/>
  </si>
  <si>
    <t>Brio</t>
    <phoneticPr fontId="3" type="noConversion"/>
  </si>
  <si>
    <t>PPAS 지원 안됨</t>
    <phoneticPr fontId="8" type="noConversion"/>
  </si>
  <si>
    <t>라이센스 부족</t>
    <phoneticPr fontId="8" type="noConversion"/>
  </si>
  <si>
    <t>PPAS 지원 X, 대체 솔루션 필요</t>
    <phoneticPr fontId="8" type="noConversion"/>
  </si>
  <si>
    <t>ChakraMax</t>
    <phoneticPr fontId="8" type="noConversion"/>
  </si>
  <si>
    <t>Orange</t>
    <phoneticPr fontId="8" type="noConversion"/>
  </si>
  <si>
    <t>쿼리툴</t>
    <phoneticPr fontId="8" type="noConversion"/>
  </si>
  <si>
    <t>DB 모니터링</t>
    <phoneticPr fontId="8" type="noConversion"/>
  </si>
  <si>
    <t>그리드툴</t>
    <phoneticPr fontId="8" type="noConversion"/>
  </si>
  <si>
    <t>easybase</t>
    <phoneticPr fontId="3" type="noConversion"/>
  </si>
  <si>
    <t>마켓센싱</t>
    <phoneticPr fontId="8" type="noConversion"/>
  </si>
  <si>
    <t>마켓센싱 사이버다임에 공수 요청 필요</t>
    <phoneticPr fontId="8" type="noConversion"/>
  </si>
  <si>
    <t>마켓센싱</t>
    <phoneticPr fontId="8" type="noConversion"/>
  </si>
  <si>
    <t>jFrameWork</t>
    <phoneticPr fontId="8" type="noConversion"/>
  </si>
  <si>
    <t>업체명</t>
    <phoneticPr fontId="8" type="noConversion"/>
  </si>
  <si>
    <t>티엔씨솔루션즈</t>
    <phoneticPr fontId="8" type="noConversion"/>
  </si>
  <si>
    <t>VMS</t>
    <phoneticPr fontId="8" type="noConversion"/>
  </si>
  <si>
    <t>비즈브릿지
(e-Marketplace)</t>
    <phoneticPr fontId="8" type="noConversion"/>
  </si>
  <si>
    <t>외주업체 위탁 운영
처음앤씨 : 백영민 과장 (010-3357-6843)</t>
    <phoneticPr fontId="8" type="noConversion"/>
  </si>
  <si>
    <t>스마트워크플레이스</t>
    <phoneticPr fontId="8" type="noConversion"/>
  </si>
  <si>
    <t>연락처</t>
    <phoneticPr fontId="8" type="noConversion"/>
  </si>
  <si>
    <t>SAP</t>
    <phoneticPr fontId="8" type="noConversion"/>
  </si>
  <si>
    <t>ERP 사업부쪽에 공수 산정 요청 필요</t>
    <phoneticPr fontId="8" type="noConversion"/>
  </si>
  <si>
    <t>사이버다임, 이진형 대리(010-9150-3212)</t>
    <phoneticPr fontId="8" type="noConversion"/>
  </si>
  <si>
    <t>처음앤씨 : 백영민 과장 (010-3357-6843)</t>
    <phoneticPr fontId="8" type="noConversion"/>
  </si>
  <si>
    <t>업체에서 자체 보유한 jFrameWork으로 개발</t>
    <phoneticPr fontId="8" type="noConversion"/>
  </si>
  <si>
    <t>업체명 : 티엔씨솔루션즈
디표 : 김철(010-3369-1479)</t>
    <phoneticPr fontId="8" type="noConversion"/>
  </si>
  <si>
    <t>모니터링</t>
    <phoneticPr fontId="3" type="noConversion"/>
  </si>
  <si>
    <t>온라인결제</t>
    <phoneticPr fontId="8" type="noConversion"/>
  </si>
  <si>
    <t>리눅스 OS로
Redhat Enterprise Linux Server,
Oracle Enterprise Linux Server,
SUSE Linux Enterprise Server
만 지원됨</t>
    <phoneticPr fontId="8" type="noConversion"/>
  </si>
  <si>
    <t>데이타품질관리
EASY
부동산관리
하나로협의회
내부회계평가
사업보고서공시
IT-SBC
디자인지원
마켓센싱
외주업체정보제공(EIPMS)
물량계획
제안관리
스마트워크플레이스
모바일 경영상황판
총무구매
위탁채권 이미지
선택적복지
온라인결제</t>
    <phoneticPr fontId="8" type="noConversion"/>
  </si>
  <si>
    <t>법인구매
아파트카드
알뜰시장
B2B 이마켓플레이스</t>
    <phoneticPr fontId="8" type="noConversion"/>
  </si>
  <si>
    <t>HR-HUB/HR-Partner</t>
    <phoneticPr fontId="8" type="noConversion"/>
  </si>
  <si>
    <r>
      <t xml:space="preserve">HR-HUB/HR-Partner
제안관리
디자인지원
부동산관리
IT-SBC
내부회계평가
사업보고서공시
마켓센싱
물량계획
외부업체정보제공(EIPMS)
</t>
    </r>
    <r>
      <rPr>
        <sz val="10"/>
        <color rgb="FFFF0000"/>
        <rFont val="맑은 고딕"/>
        <family val="3"/>
        <charset val="129"/>
        <scheme val="minor"/>
      </rPr>
      <t>하나로협의회</t>
    </r>
    <r>
      <rPr>
        <sz val="10"/>
        <color theme="1"/>
        <rFont val="맑은 고딕"/>
        <family val="3"/>
        <charset val="129"/>
        <scheme val="minor"/>
      </rPr>
      <t xml:space="preserve">
스마트워크플레이스
모바일 경영상황판
총무구매
선택적복지</t>
    </r>
    <phoneticPr fontId="8" type="noConversion"/>
  </si>
  <si>
    <t>데이타품질관리</t>
    <phoneticPr fontId="8" type="noConversion"/>
  </si>
  <si>
    <t>김범진 책임</t>
    <phoneticPr fontId="8" type="noConversion"/>
  </si>
  <si>
    <t>CI팀 담당자</t>
    <phoneticPr fontId="8" type="noConversion"/>
  </si>
  <si>
    <t>송지현 선임</t>
    <phoneticPr fontId="8" type="noConversion"/>
  </si>
  <si>
    <t>오중헌 책임</t>
    <phoneticPr fontId="8" type="noConversion"/>
  </si>
  <si>
    <t>유태형 수석보</t>
    <phoneticPr fontId="8" type="noConversion"/>
  </si>
  <si>
    <t>데이터품질관리
IT-SBC
디자인지원
외부업체정보제공(EIPMS)
제안관리
내부회계평가
사업보고서공시
B2B이마켓플레이스
스마트워크플레이스
총무구매
선택적복지</t>
    <phoneticPr fontId="8" type="noConversion"/>
  </si>
  <si>
    <r>
      <t xml:space="preserve">디자인지원
</t>
    </r>
    <r>
      <rPr>
        <sz val="10"/>
        <color rgb="FFFF0000"/>
        <rFont val="맑은 고딕"/>
        <family val="3"/>
        <charset val="129"/>
        <scheme val="minor"/>
      </rPr>
      <t>IT-SAFE ← 웹서버만 대상으로 Xecureweb 유지필요</t>
    </r>
    <r>
      <rPr>
        <sz val="10"/>
        <color theme="1"/>
        <rFont val="맑은 고딕"/>
        <family val="3"/>
        <charset val="129"/>
        <scheme val="minor"/>
      </rPr>
      <t xml:space="preserve">
스마트워크플레이스
B2B이마켓플레이스
법인구매
아파트카드
알뜰시장
총무구매
위탁채권 이미지
선택적복지
온라인결제</t>
    </r>
    <phoneticPr fontId="8" type="noConversion"/>
  </si>
  <si>
    <r>
      <t xml:space="preserve">데이타품질관리
부동산관리
IT-SBC
디자인지원
제안관리
내부회계평가
사업보고서공시
외부업체정보제공(EIPMS)
스마트워크플레이스
모바일 경영상황판
총무구매
선택적복지
</t>
    </r>
    <r>
      <rPr>
        <sz val="10"/>
        <color rgb="FFFF0000"/>
        <rFont val="맑은 고딕"/>
        <family val="3"/>
        <charset val="129"/>
        <scheme val="minor"/>
      </rPr>
      <t>ㄴ 금번 적용 모든 시스템에 대해서 Control-M 적용 제안 필요</t>
    </r>
    <phoneticPr fontId="8" type="noConversion"/>
  </si>
  <si>
    <t>데이타품질관리
EASY
부동산관리
하나로협의회
IT-SBC
디자인지원
마켓센싱
외부업체정보제공(EIPMS)
제안관리
법인구매
알뜰시장
총무구매
선택적복지</t>
    <phoneticPr fontId="8" type="noConversion"/>
  </si>
  <si>
    <t>스마트워크플레이스</t>
    <phoneticPr fontId="8" type="noConversion"/>
  </si>
  <si>
    <t>총무구매</t>
    <phoneticPr fontId="8" type="noConversion"/>
  </si>
  <si>
    <t>모바일 경영상황판</t>
    <phoneticPr fontId="8" type="noConversion"/>
  </si>
  <si>
    <t>B2B이마켓플레이스
법인구매
알뜰시장
총무구매
디자인지원
선택적복지</t>
    <phoneticPr fontId="8" type="noConversion"/>
  </si>
  <si>
    <t>아파트카드</t>
    <phoneticPr fontId="8" type="noConversion"/>
  </si>
  <si>
    <t>B2B이마켓플레이스
법인구매
아파트카드</t>
    <phoneticPr fontId="8" type="noConversion"/>
  </si>
  <si>
    <t>하나로협의회
총무구매
B2B이마켓플레이스
법인구매
아파트카드</t>
    <phoneticPr fontId="8" type="noConversion"/>
  </si>
  <si>
    <t>EASY
외부업체정보제공(EIPMS)
법인구매
스마트워크플레이스</t>
    <phoneticPr fontId="8" type="noConversion"/>
  </si>
  <si>
    <t>사이버다임</t>
    <phoneticPr fontId="8" type="noConversion"/>
  </si>
  <si>
    <t>DestinyKMS</t>
    <phoneticPr fontId="3" type="noConversion"/>
  </si>
  <si>
    <t>WiseGrid</t>
    <phoneticPr fontId="3" type="noConversion"/>
  </si>
  <si>
    <t>ICOMPIA</t>
    <phoneticPr fontId="8" type="noConversion"/>
  </si>
  <si>
    <t>IT-SBC
디자인지원</t>
    <phoneticPr fontId="8" type="noConversion"/>
  </si>
  <si>
    <t>앱위변조방지</t>
    <phoneticPr fontId="8" type="noConversion"/>
  </si>
  <si>
    <t>DQMiner</t>
    <phoneticPr fontId="3" type="noConversion"/>
  </si>
  <si>
    <t>CTONE</t>
    <phoneticPr fontId="8" type="noConversion"/>
  </si>
  <si>
    <t>데이타품질관리</t>
    <phoneticPr fontId="8" type="noConversion"/>
  </si>
  <si>
    <t>SDS</t>
    <phoneticPr fontId="8" type="noConversion"/>
  </si>
  <si>
    <t>Linux 지원 가능
Weblogic, Oracle DB만 지원됨</t>
    <phoneticPr fontId="8" type="noConversion"/>
  </si>
  <si>
    <t>선택적복지</t>
    <phoneticPr fontId="8" type="noConversion"/>
  </si>
  <si>
    <t>디자인지원</t>
    <phoneticPr fontId="8" type="noConversion"/>
  </si>
  <si>
    <t>부동산관리
상품컨텐츠관리(CMS)</t>
    <phoneticPr fontId="8" type="noConversion"/>
  </si>
  <si>
    <t>클립소프트</t>
    <phoneticPr fontId="8" type="noConversion"/>
  </si>
  <si>
    <t>SSL 인증서</t>
    <phoneticPr fontId="8" type="noConversion"/>
  </si>
  <si>
    <t>B2B 이마켓플레이스</t>
    <phoneticPr fontId="8" type="noConversion"/>
  </si>
  <si>
    <t>SSL</t>
    <phoneticPr fontId="8" type="noConversion"/>
  </si>
  <si>
    <t>부동산관리
총무구매</t>
    <phoneticPr fontId="8" type="noConversion"/>
  </si>
  <si>
    <t>OPENSNS</t>
    <phoneticPr fontId="8" type="noConversion"/>
  </si>
  <si>
    <t>웹크롤러</t>
    <phoneticPr fontId="8" type="noConversion"/>
  </si>
  <si>
    <t>XTEN EXOD</t>
    <phoneticPr fontId="3" type="noConversion"/>
  </si>
  <si>
    <t>선택적복지
스마트워크플레이스
총무구매</t>
    <phoneticPr fontId="8" type="noConversion"/>
  </si>
  <si>
    <t>검색엔진</t>
    <phoneticPr fontId="8" type="noConversion"/>
  </si>
  <si>
    <t>XTEN WEBOT</t>
    <phoneticPr fontId="3" type="noConversion"/>
  </si>
  <si>
    <t>공통</t>
    <phoneticPr fontId="8" type="noConversion"/>
  </si>
  <si>
    <t>jeus</t>
    <phoneticPr fontId="3" type="noConversion"/>
  </si>
  <si>
    <t>TMAX</t>
    <phoneticPr fontId="8" type="noConversion"/>
  </si>
  <si>
    <t>Oracle</t>
    <phoneticPr fontId="8" type="noConversion"/>
  </si>
  <si>
    <t>Warevalley</t>
    <phoneticPr fontId="8" type="noConversion"/>
  </si>
  <si>
    <t>Sun Application Server</t>
    <phoneticPr fontId="3" type="noConversion"/>
  </si>
  <si>
    <t>S.Y.폴라리스</t>
    <phoneticPr fontId="8" type="noConversion"/>
  </si>
  <si>
    <t>소프트포럼</t>
    <phoneticPr fontId="8" type="noConversion"/>
  </si>
  <si>
    <t>Chart 툴</t>
    <phoneticPr fontId="8" type="noConversion"/>
  </si>
  <si>
    <t>Maxgauge</t>
    <phoneticPr fontId="3" type="noConversion"/>
  </si>
  <si>
    <t>알뜰시장
B2B 이마켓플레이스</t>
    <phoneticPr fontId="8" type="noConversion"/>
  </si>
  <si>
    <t>IT-SBC
내부회계평가
사업보고서공시
마켓센싱
물량계획
외부업체정보제공(EIPMS)
하나로협의회</t>
    <phoneticPr fontId="8" type="noConversion"/>
  </si>
  <si>
    <t>HR-HUB/HR-Partner
...</t>
    <phoneticPr fontId="8" type="noConversion"/>
  </si>
  <si>
    <t>데이터품질관리 시스템은 패키지 업무로 업체 확인이 필요합니다.</t>
    <phoneticPr fontId="8" type="noConversion"/>
  </si>
  <si>
    <t>업체 : GTone
담당자 : 표정현 과장(010-8968-4247)
           문헌기 사원(010-4853-1496)</t>
    <phoneticPr fontId="8" type="noConversion"/>
  </si>
  <si>
    <t>웹에디터</t>
    <phoneticPr fontId="8" type="noConversion"/>
  </si>
  <si>
    <t>화면캡쳐방지</t>
    <phoneticPr fontId="8" type="noConversion"/>
  </si>
  <si>
    <t>HR-HUB/HR-Partner ← 사용안함(조성경 수석보)</t>
    <phoneticPr fontId="8" type="noConversion"/>
  </si>
  <si>
    <t>I-HUB ← 이미지시스템 별도 프로젝트로 대상 제외</t>
    <phoneticPr fontId="8" type="noConversion"/>
  </si>
  <si>
    <t>드림시큐리티</t>
    <phoneticPr fontId="8" type="noConversion"/>
  </si>
  <si>
    <t>DSToolkit</t>
    <phoneticPr fontId="3" type="noConversion"/>
  </si>
  <si>
    <t>NSHC</t>
    <phoneticPr fontId="8" type="noConversion"/>
  </si>
  <si>
    <t>키보드보안</t>
    <phoneticPr fontId="8" type="noConversion"/>
  </si>
  <si>
    <t>키입력보안</t>
    <phoneticPr fontId="8" type="noConversion"/>
  </si>
  <si>
    <t>라온시큐어</t>
    <phoneticPr fontId="8" type="noConversion"/>
  </si>
  <si>
    <t>uSafeOn</t>
    <phoneticPr fontId="3" type="noConversion"/>
  </si>
  <si>
    <t>besoft</t>
    <phoneticPr fontId="8" type="noConversion"/>
  </si>
  <si>
    <t>어플리케이션명(L3)</t>
  </si>
  <si>
    <t>VOC관리</t>
  </si>
  <si>
    <t>브랜드관리-외주</t>
  </si>
  <si>
    <t>스마트워크플레이스(sc, collection)</t>
  </si>
  <si>
    <t>SAP-FI</t>
  </si>
  <si>
    <t>SAP-CO</t>
  </si>
  <si>
    <t>경비처리(EASY)</t>
  </si>
  <si>
    <t>아파트특화카드</t>
  </si>
  <si>
    <t>e-Marketplace</t>
  </si>
  <si>
    <t>선택적복리후생</t>
  </si>
  <si>
    <t>모바일 경영Dashboard</t>
  </si>
  <si>
    <t>총무지원</t>
  </si>
  <si>
    <t>대외송수신(IT-SAFE)</t>
  </si>
  <si>
    <t>임직원알뜰시장</t>
  </si>
  <si>
    <t>SV1</t>
    <phoneticPr fontId="8" type="noConversion"/>
  </si>
  <si>
    <t>선택적복리후생</t>
    <phoneticPr fontId="8" type="noConversion"/>
  </si>
  <si>
    <t>VB1</t>
    <phoneticPr fontId="8" type="noConversion"/>
  </si>
  <si>
    <t>SP1</t>
    <phoneticPr fontId="8" type="noConversion"/>
  </si>
  <si>
    <t>아파트특화카드</t>
    <phoneticPr fontId="8" type="noConversion"/>
  </si>
  <si>
    <t>AP1</t>
    <phoneticPr fontId="8" type="noConversion"/>
  </si>
  <si>
    <t>PQ1</t>
    <phoneticPr fontId="8" type="noConversion"/>
  </si>
  <si>
    <t>임직원알뜰시장</t>
    <phoneticPr fontId="8" type="noConversion"/>
  </si>
  <si>
    <t>BIM</t>
    <phoneticPr fontId="8" type="noConversion"/>
  </si>
  <si>
    <t>모바일 경영Dashboard</t>
    <phoneticPr fontId="8" type="noConversion"/>
  </si>
  <si>
    <t>경비처리(EASY)</t>
    <phoneticPr fontId="8" type="noConversion"/>
  </si>
  <si>
    <t>EY1</t>
    <phoneticPr fontId="8" type="noConversion"/>
  </si>
  <si>
    <t>SF1</t>
    <phoneticPr fontId="8" type="noConversion"/>
  </si>
  <si>
    <t>대외송수신(IT-SAFE)</t>
    <phoneticPr fontId="8" type="noConversion"/>
  </si>
  <si>
    <t>MS8</t>
    <phoneticPr fontId="8" type="noConversion"/>
  </si>
  <si>
    <t>GE3</t>
    <phoneticPr fontId="8" type="noConversion"/>
  </si>
  <si>
    <t>KM1</t>
    <phoneticPr fontId="8" type="noConversion"/>
  </si>
  <si>
    <t>제안관리(지식경영)</t>
    <phoneticPr fontId="8" type="noConversion"/>
  </si>
  <si>
    <t>외부업체정보제공관리(EIPMS)</t>
  </si>
  <si>
    <t>외부업체정보제공관리(EIPMS)</t>
    <phoneticPr fontId="8" type="noConversion"/>
  </si>
  <si>
    <t>IP1</t>
    <phoneticPr fontId="8" type="noConversion"/>
  </si>
  <si>
    <t>IA1</t>
    <phoneticPr fontId="8" type="noConversion"/>
  </si>
  <si>
    <t>IB1</t>
    <phoneticPr fontId="8" type="noConversion"/>
  </si>
  <si>
    <t>물량계획</t>
    <phoneticPr fontId="8" type="noConversion"/>
  </si>
  <si>
    <t>PL1</t>
    <phoneticPr fontId="8" type="noConversion"/>
  </si>
  <si>
    <t>데이터품질관리(DQMS)</t>
    <phoneticPr fontId="8" type="noConversion"/>
  </si>
  <si>
    <t>DQ1</t>
    <phoneticPr fontId="8" type="noConversion"/>
  </si>
  <si>
    <t>MK6</t>
    <phoneticPr fontId="8" type="noConversion"/>
  </si>
  <si>
    <t>PS9</t>
    <phoneticPr fontId="8" type="noConversion"/>
  </si>
  <si>
    <t>VOC</t>
    <phoneticPr fontId="8" type="noConversion"/>
  </si>
  <si>
    <t>VOC관리</t>
    <phoneticPr fontId="8" type="noConversion"/>
  </si>
  <si>
    <t>PSA</t>
    <phoneticPr fontId="8" type="noConversion"/>
  </si>
  <si>
    <t>N/A</t>
    <phoneticPr fontId="8" type="noConversion"/>
  </si>
  <si>
    <t>e-Marketplace</t>
    <phoneticPr fontId="8" type="noConversion"/>
  </si>
  <si>
    <t>BE1</t>
    <phoneticPr fontId="8" type="noConversion"/>
  </si>
  <si>
    <t>WO1</t>
    <phoneticPr fontId="8" type="noConversion"/>
  </si>
  <si>
    <t>스마트워크플레이스(sc, collection)</t>
    <phoneticPr fontId="8" type="noConversion"/>
  </si>
  <si>
    <t>PV1</t>
    <phoneticPr fontId="8" type="noConversion"/>
  </si>
  <si>
    <t>개발서버 교통정리 필요</t>
    <phoneticPr fontId="8" type="noConversion"/>
  </si>
  <si>
    <t>상품컨텐츠관리(CMS)</t>
    <phoneticPr fontId="8" type="noConversion"/>
  </si>
  <si>
    <t>디자인관리</t>
    <phoneticPr fontId="8" type="noConversion"/>
  </si>
  <si>
    <t>Smenu</t>
    <phoneticPr fontId="8" type="noConversion"/>
  </si>
  <si>
    <t>내부회계평가</t>
    <phoneticPr fontId="8" type="noConversion"/>
  </si>
  <si>
    <t>사업보고서공시</t>
    <phoneticPr fontId="8" type="noConversion"/>
  </si>
  <si>
    <t>메모</t>
    <phoneticPr fontId="8" type="noConversion"/>
  </si>
  <si>
    <t>업체에서 자체 보유한 
jFrameWork으로 개발
- 업체명 : 티엔씨솔루션즈
- 대표 : 김철(010-3369-1476)
ㄴ 24본밖에 안되는데, 개발인력 투입해서 신규 개발하면 되지 않는가? (영실)
ㄴ jFrameWork jar 파일이 하나 있다.
   이걸 분석해야 하고, 로그인정도 처리해 주면 된다. 중급이상의 개발자가 1MM 정도면 개발가능할 것 같다.
(2016.05.23 정일교 책임)</t>
    <phoneticPr fontId="8" type="noConversion"/>
  </si>
  <si>
    <t>??</t>
    <phoneticPr fontId="8" type="noConversion"/>
  </si>
  <si>
    <t>인프라환경구성</t>
    <phoneticPr fontId="3" type="noConversion"/>
  </si>
  <si>
    <t>마켓센싱</t>
    <phoneticPr fontId="8" type="noConversion"/>
  </si>
  <si>
    <t>하나로협의회</t>
    <phoneticPr fontId="8" type="noConversion"/>
  </si>
  <si>
    <t>IT-SBC</t>
    <phoneticPr fontId="8" type="noConversion"/>
  </si>
  <si>
    <t>부동산관리</t>
    <phoneticPr fontId="8" type="noConversion"/>
  </si>
  <si>
    <t>제안관리(지식경영)</t>
    <phoneticPr fontId="8" type="noConversion"/>
  </si>
  <si>
    <t>대외송수신(IT-SAFE)</t>
    <phoneticPr fontId="8" type="noConversion"/>
  </si>
  <si>
    <t>프로그램 본수</t>
    <phoneticPr fontId="8" type="noConversion"/>
  </si>
  <si>
    <t>PGM 변경</t>
    <phoneticPr fontId="3" type="noConversion"/>
  </si>
  <si>
    <t>CI 담당자 의견</t>
    <phoneticPr fontId="8" type="noConversion"/>
  </si>
  <si>
    <t>2016.05.23 서영실 책임 연락
유지보수 계약 범위는 그대로 옮기는 것인데,
이번건 변경이 많은 것 같다.
메일로 정리해서 보내주면 검토 후 피드백 주겠다.
lee139@cyberdigm.co.kr
소프트웨어는 잘 모르겠다. 별도 확인 필요함
ㄴ 2016.05.23 문의메일 발송</t>
    <phoneticPr fontId="8" type="noConversion"/>
  </si>
  <si>
    <t>선택적복리후생</t>
    <phoneticPr fontId="3" type="noConversion"/>
  </si>
  <si>
    <t>PHP사용</t>
    <phoneticPr fontId="8" type="noConversion"/>
  </si>
  <si>
    <t>공수고정</t>
    <phoneticPr fontId="8" type="noConversion"/>
  </si>
  <si>
    <t>- 업체 패키지로 소스를 공개안함. CI팀에서는 jsp 정도만 관리함
- 사이버다임. 이진형 대리(010-9150-3212)
← 외부 업체(싸이버다임) 공수 확정 필요</t>
    <phoneticPr fontId="8" type="noConversion"/>
  </si>
  <si>
    <t>물량계획</t>
    <phoneticPr fontId="3" type="noConversion"/>
  </si>
  <si>
    <t>외부업체정보제공관리(EIPMS)</t>
    <phoneticPr fontId="3" type="noConversion"/>
  </si>
  <si>
    <t>대외송수신(IT-SAFE)
(외부)</t>
  </si>
  <si>
    <t>대외송수신(IT-SAFE)
(외부)</t>
    <phoneticPr fontId="3" type="noConversion"/>
  </si>
  <si>
    <t>브랜드관리-외주</t>
    <phoneticPr fontId="3" type="noConversion"/>
  </si>
  <si>
    <t>모바일 경영Dashboard</t>
    <phoneticPr fontId="3" type="noConversion"/>
  </si>
  <si>
    <t>운영</t>
  </si>
  <si>
    <t>개발</t>
  </si>
  <si>
    <t>DR</t>
  </si>
  <si>
    <t>행 레이블</t>
  </si>
  <si>
    <t>총합계</t>
  </si>
  <si>
    <t>개수 : 업무명</t>
  </si>
  <si>
    <t>EAI 지원공수</t>
    <phoneticPr fontId="8" type="noConversion"/>
  </si>
  <si>
    <t>IA</t>
    <phoneticPr fontId="8" type="noConversion"/>
  </si>
  <si>
    <t>총무지원</t>
    <phoneticPr fontId="3" type="noConversion"/>
  </si>
  <si>
    <t>총무지원</t>
    <phoneticPr fontId="8" type="noConversion"/>
  </si>
  <si>
    <t>GE2</t>
    <phoneticPr fontId="8" type="noConversion"/>
  </si>
  <si>
    <t>SAP-TF</t>
  </si>
  <si>
    <t>SAP-CO</t>
    <phoneticPr fontId="8" type="noConversion"/>
  </si>
  <si>
    <t>CO1</t>
    <phoneticPr fontId="8" type="noConversion"/>
  </si>
  <si>
    <t>유태형 수석보</t>
    <phoneticPr fontId="8" type="noConversion"/>
  </si>
  <si>
    <t>SAP-TF</t>
    <phoneticPr fontId="8" type="noConversion"/>
  </si>
  <si>
    <t>FD1</t>
    <phoneticPr fontId="8" type="noConversion"/>
  </si>
  <si>
    <t>SAP-FI</t>
    <phoneticPr fontId="8" type="noConversion"/>
  </si>
  <si>
    <t>FL1</t>
    <phoneticPr fontId="8" type="noConversion"/>
  </si>
  <si>
    <t>eccdb01</t>
    <phoneticPr fontId="8" type="noConversion"/>
  </si>
  <si>
    <t>디자인관리</t>
    <phoneticPr fontId="3" type="noConversion"/>
  </si>
  <si>
    <t>디자인관리</t>
    <phoneticPr fontId="8" type="noConversion"/>
  </si>
  <si>
    <t>삼성화재 정보전략에서 분양받은 S-frame을 사용</t>
    <phoneticPr fontId="8" type="noConversion"/>
  </si>
  <si>
    <t>중</t>
    <phoneticPr fontId="3" type="noConversion"/>
  </si>
  <si>
    <t>- Conerstone 프레임워크를 사용하는 시스템으로 2010년도에 전자의 시스템을 분양받아 커스터마이징함.
- 개발업체는 CSPI이나 현재 연락처는 없어 현업에 연락처 요청함
- 마이싱글 이전버전의 파일첨부 기능을 사용하고 있는데, 
  신규서버에서 해당 기능을 동작 여부 테스트 필요함</t>
    <phoneticPr fontId="8" type="noConversion"/>
  </si>
  <si>
    <t xml:space="preserve">- Rexpert 출력툴
- Wisegrid framework 사용
  유니포스트
  - 고객지원(기술지원) 070-8676-7767
    구매, 라이센스 문의 010-4605-2705, 010-9543-3010
 </t>
    <phoneticPr fontId="8" type="noConversion"/>
  </si>
  <si>
    <t>ICOMPIA인지, 유니포스트인지?</t>
    <phoneticPr fontId="8" type="noConversion"/>
  </si>
  <si>
    <t>비지니스</t>
    <phoneticPr fontId="8" type="noConversion"/>
  </si>
  <si>
    <t>- 뭐이리 프로그램 본수가 많은가?
 (2016.05.23 서영실 책임)
ㄴ 모바일, 각 벤더별 어드민도 있고 관련 화면이 많음.
  - 외부업체와 I/F가 많기때문에 외부에서 개발자가 테스트하기가 어렵다.
    (2016.05.24 이경섭 팀장)
 - 프로그램 base로 공수 산정하면 공수가 너무 많아져서 공수고정함
    (2016.05.24 서영실 책임)</t>
    <phoneticPr fontId="8" type="noConversion"/>
  </si>
  <si>
    <t>공수고정</t>
    <phoneticPr fontId="8" type="noConversion"/>
  </si>
  <si>
    <t>- 웹서버만 있어, PGM 갯수로 공수 산정시 공수 없게됨.
  이에 테스트 공수 0.2 추가하여 공수 고정함(2016.05.24 서영실 책임)</t>
    <phoneticPr fontId="8" type="noConversion"/>
  </si>
  <si>
    <t>PPAS 전환 대상 업무</t>
    <phoneticPr fontId="8" type="noConversion"/>
  </si>
  <si>
    <t>- PPAS 전환 업무
- 파일첨부 솔루션으로 Dextupload를 사용함(20165.5.18 조성경 수석보)</t>
    <phoneticPr fontId="8" type="noConversion"/>
  </si>
  <si>
    <t>온라인결제</t>
    <phoneticPr fontId="8" type="noConversion"/>
  </si>
  <si>
    <t>이성욱 수석보</t>
    <phoneticPr fontId="8" type="noConversion"/>
  </si>
  <si>
    <t>S.Y 폴라리스 업체 공수 필요하지 않음?</t>
    <phoneticPr fontId="8" type="noConversion"/>
  </si>
  <si>
    <t>신규 개발하는 것으로 정리</t>
    <phoneticPr fontId="8" type="noConversion"/>
  </si>
  <si>
    <t>외주업체 위탁 운영
처음앤씨 : 백영민 과장
(010-3357-6843)
- 업체 산정 공수 : 2MM (2016.05.24 처음앤씨)
- 업체 공수만 산정하면 별도 공수 필요 없음(2016.05.24 김세종 선임)</t>
    <phoneticPr fontId="8" type="noConversion"/>
  </si>
  <si>
    <t>업체공수</t>
    <phoneticPr fontId="8" type="noConversion"/>
  </si>
  <si>
    <t>인터넷</t>
    <phoneticPr fontId="8" type="noConversion"/>
  </si>
  <si>
    <t>사내</t>
    <phoneticPr fontId="8" type="noConversion"/>
  </si>
  <si>
    <t>SAP</t>
    <phoneticPr fontId="8" type="noConversion"/>
  </si>
  <si>
    <t>선복</t>
    <phoneticPr fontId="8" type="noConversion"/>
  </si>
  <si>
    <t>VOC</t>
    <phoneticPr fontId="8" type="noConversion"/>
  </si>
  <si>
    <t>eccap01
eccap02
eccdb01</t>
    <phoneticPr fontId="8" type="noConversion"/>
  </si>
  <si>
    <t>인터넷-업체</t>
    <phoneticPr fontId="8" type="noConversion"/>
  </si>
  <si>
    <t>그룹</t>
    <phoneticPr fontId="8" type="noConversion"/>
  </si>
  <si>
    <t>안심-업체</t>
    <phoneticPr fontId="8" type="noConversion"/>
  </si>
  <si>
    <t>사내-업체</t>
    <phoneticPr fontId="8" type="noConversion"/>
  </si>
  <si>
    <t>2016.05.24 문학동 사장에게 연락함
ㄴ 2016.05.25(수)까지 확인하고 답변 주겠다.</t>
    <phoneticPr fontId="8" type="noConversion"/>
  </si>
  <si>
    <t>2016.05.23 서영실 책임 연락
영업대표에게 연락해보겠다.
표정현 과장 pyojh@gtone.co.kr
ㄴ 2016.05.23 통화내용
   기존 싱글DB를 사용하는데, 그대로 갈 경우는 1MM면 된다. 
   우리는 이중화 구성 지원이 안되는데, 내일 아침에 엔지니어 보고 연락하라고 하겠다.
ㄴ DB는 EDW DB를 써서 대상이 아님, 그런데 AP 역시도 이중화 지원이 안된다.
   (2016.05.24 표정현 과장)</t>
    <phoneticPr fontId="8" type="noConversion"/>
  </si>
  <si>
    <t>DQMS 패키지 특성상 AP, DB 이중화 구성이 안됨
(2016.05.24 GTone 표정원 과장)</t>
    <phoneticPr fontId="8" type="noConversion"/>
  </si>
  <si>
    <t>패키지로 업체(GTone) 공수만 필요함
별도 개발자 공수는 필요 없음(2016.05.24 김범진 책임)
ㄴ 패키지 특성상 이중화 구성 지원 안됨</t>
    <phoneticPr fontId="8" type="noConversion"/>
  </si>
  <si>
    <t>외부업체 공수</t>
    <phoneticPr fontId="8" type="noConversion"/>
  </si>
  <si>
    <t>개발자공수</t>
    <phoneticPr fontId="8" type="noConversion"/>
  </si>
  <si>
    <t>합계 : 개발자공수</t>
  </si>
  <si>
    <t>VOC관리</t>
    <phoneticPr fontId="3" type="noConversion"/>
  </si>
  <si>
    <t>공수고정</t>
    <phoneticPr fontId="8" type="noConversion"/>
  </si>
  <si>
    <t>2016년</t>
  </si>
  <si>
    <t>2016년</t>
    <phoneticPr fontId="8" type="noConversion"/>
  </si>
  <si>
    <t>2017년</t>
  </si>
  <si>
    <t>2017년</t>
    <phoneticPr fontId="8" type="noConversion"/>
  </si>
  <si>
    <t>실행년도</t>
    <phoneticPr fontId="8" type="noConversion"/>
  </si>
  <si>
    <t>개수 : 서버명</t>
  </si>
  <si>
    <t>합계 : 업체공수</t>
  </si>
  <si>
    <t>인터넷</t>
    <phoneticPr fontId="8" type="noConversion"/>
  </si>
  <si>
    <t>사내</t>
    <phoneticPr fontId="8" type="noConversion"/>
  </si>
  <si>
    <t>PPAS</t>
    <phoneticPr fontId="8" type="noConversion"/>
  </si>
  <si>
    <t>SAP</t>
    <phoneticPr fontId="8" type="noConversion"/>
  </si>
  <si>
    <t>VOC</t>
    <phoneticPr fontId="8" type="noConversion"/>
  </si>
  <si>
    <t>eccap01
eccap02</t>
    <phoneticPr fontId="8" type="noConversion"/>
  </si>
  <si>
    <t>sapdb01</t>
    <phoneticPr fontId="8" type="noConversion"/>
  </si>
  <si>
    <t>eccdev</t>
    <phoneticPr fontId="8" type="noConversion"/>
  </si>
  <si>
    <t>브랜드관리-외주</t>
    <phoneticPr fontId="8" type="noConversion"/>
  </si>
  <si>
    <t>MS7</t>
    <phoneticPr fontId="8" type="noConversion"/>
  </si>
  <si>
    <t>MS1</t>
    <phoneticPr fontId="8" type="noConversion"/>
  </si>
  <si>
    <t>iwebdev
soldev1</t>
    <phoneticPr fontId="8" type="noConversion"/>
  </si>
  <si>
    <t>인터넷+사내</t>
    <phoneticPr fontId="8" type="noConversion"/>
  </si>
  <si>
    <t>법인구매
아파트카드
스마트워크플레이스
총무구매
온라인결제</t>
    <phoneticPr fontId="8" type="noConversion"/>
  </si>
  <si>
    <t>모바일 경영상황판
선택적복지</t>
    <phoneticPr fontId="8" type="noConversion"/>
  </si>
  <si>
    <t>EASY
부동산관리
하나로협의회
내부회계평가
사업보고서공시
IT-SBC
마켓센싱
외부업체정보제공(EIPMS)
물량계획</t>
    <phoneticPr fontId="8" type="noConversion"/>
  </si>
  <si>
    <t>법인구매
아파트카드
알뜰시장
B2B 이마켓플레이스
스마트워크플레이스
모바일 경영상황판
총무구매
디자인지원
선택적복지
온라인결제 ← AP만 대상으로 Xecuredb 유지 필요</t>
    <phoneticPr fontId="8" type="noConversion"/>
  </si>
  <si>
    <t>DATA-AID</t>
    <phoneticPr fontId="8" type="noConversion"/>
  </si>
  <si>
    <t>이현수 차장</t>
    <phoneticPr fontId="8" type="noConversion"/>
  </si>
  <si>
    <t>2016.05.23 서영실 책임 연락
세종 선임에게 전달은 받았다.
5~6년 전에 한거라 잘 기억 안난다.
오늘 휴가인데, 내일 출근하면 확인해보겠다.
기존 2MM로 이야기했었다.
engine@mp1.co.kr
ㄴ 2016.05.23 문의메일 발송
ㄴ 2016.05.24 통화함. 금일 중으로 공수 답변 주겠다.
   ㄴ 2 MM 메일 답변(2006.05.24)</t>
    <phoneticPr fontId="8" type="noConversion"/>
  </si>
  <si>
    <t>하</t>
    <phoneticPr fontId="8" type="noConversion"/>
  </si>
  <si>
    <t>- ABAB</t>
    <phoneticPr fontId="8" type="noConversion"/>
  </si>
  <si>
    <t>PPAS 개발 공수 3MM라고 함. 견적서 달라고 했음(2016.05.25 이현수 차장)
ㄴ공수 계약이 아닌 솔루션 계약으로 가기로 함(2016.05.25 이현수 차장)</t>
    <phoneticPr fontId="8" type="noConversion"/>
  </si>
  <si>
    <t>서필재 선임</t>
    <phoneticPr fontId="8" type="noConversion"/>
  </si>
  <si>
    <t>이룩디앤씨</t>
    <phoneticPr fontId="8" type="noConversion"/>
  </si>
  <si>
    <t>CO쪽 외부업체 패키지</t>
    <phoneticPr fontId="8" type="noConversion"/>
  </si>
  <si>
    <t>2016.05.26 유태형 수석보
CO쪽 외부업체 패키지(이룩디앤씨) 쪽 공수로 별도 문의 중임....</t>
    <phoneticPr fontId="8" type="noConversion"/>
  </si>
  <si>
    <t>응용시스템</t>
    <phoneticPr fontId="8" type="noConversion"/>
  </si>
  <si>
    <t>MDM 솔루션 영역의 소스가 포함되어 업체 지원 필요
- MDM업체 : 쏘몬 김병기 부장
(010-8200-4530)</t>
    <phoneticPr fontId="8" type="noConversion"/>
  </si>
  <si>
    <t>2016.05.23 서영실 책임 연락 → 전화 안받음
ㄴ SMS 문자 남김
   ㄴ 답도 없음, 전화 안받음
ㄴ 오중헌 책임이 연락하여 1MM면 된다고 확인 받음(2016.05.25)</t>
    <phoneticPr fontId="8" type="noConversion"/>
  </si>
  <si>
    <t>- PPAS 전환 대상 업무
-파일첨부 기능은 SDS 패키지를 사용 중임. 이게 PPAS 연계 문제가 없는지 테스트해봐야함(20163.5.18 조성경 수석보)
- PPAS로 감에 따라서 orange, data-aid 지원안됨. 대안 수립 필요
(송진회 차장 → 이현수 차장)
- chakramax, maxgauge가 지원한다고 해도 서버 운영 방안 확인 필요</t>
    <phoneticPr fontId="8" type="noConversion"/>
  </si>
  <si>
    <t>기존 기간계 서버로 넘길 수 있는지 확인 필요.
개발 공수만 주면 되지 않을까?
웹 : intweb,
WAS, DB : vmsal01
ㄴ 신규 개발건으로 노후서버 성격에 맞지 않아, 뺄려고 하였으나,
    EOS된 서버로 PCI 심사시 문제가 될 수 있다고 하여 추가 요청(2016.05.26)</t>
    <phoneticPr fontId="8" type="noConversion"/>
  </si>
  <si>
    <t>- EJB 존재
- 2016년 하반기에 기간계로 편입 후 기존 시스템에서 폐기될 계획으로 노후서버프로젝트에서 범위 제외(2016.05.27 송진회 차장)</t>
    <phoneticPr fontId="8" type="noConversion"/>
  </si>
  <si>
    <t>공수삭제</t>
    <phoneticPr fontId="8" type="noConversion"/>
  </si>
  <si>
    <t>공수제거</t>
    <phoneticPr fontId="8" type="noConversion"/>
  </si>
  <si>
    <t>2017년</t>
    <phoneticPr fontId="8" type="noConversion"/>
  </si>
  <si>
    <t>데이터품질관리(DQMS)</t>
  </si>
  <si>
    <t>디자인관리</t>
  </si>
  <si>
    <t>물량계획</t>
  </si>
  <si>
    <t>제안관리(지식경영)</t>
  </si>
  <si>
    <t>2016년</t>
    <phoneticPr fontId="8" type="noConversion"/>
  </si>
  <si>
    <t>공수고정</t>
    <phoneticPr fontId="8" type="noConversion"/>
  </si>
  <si>
    <t>제외</t>
    <phoneticPr fontId="8" type="noConversion"/>
  </si>
  <si>
    <t>제외</t>
  </si>
  <si>
    <t>AS-IS</t>
    <phoneticPr fontId="8" type="noConversion"/>
  </si>
  <si>
    <t>UNIX</t>
    <phoneticPr fontId="8" type="noConversion"/>
  </si>
  <si>
    <t>NT</t>
    <phoneticPr fontId="8" type="noConversion"/>
  </si>
  <si>
    <t>UNIX</t>
    <phoneticPr fontId="8" type="noConversion"/>
  </si>
  <si>
    <t>법인구매</t>
    <phoneticPr fontId="8" type="noConversion"/>
  </si>
  <si>
    <t>김철중 선임</t>
    <phoneticPr fontId="8" type="noConversion"/>
  </si>
  <si>
    <t>scmdm01w</t>
    <phoneticPr fontId="8" type="noConversion"/>
  </si>
  <si>
    <t>- 화면 테스트 필요
- 웹서버로 프로그램base로 산정하면 공수가 없어, 공수고정함
  (2016.05.24 서영실 책임)
- IT보안팀에서 7~9월 동안 개선 계획으로 검증인력 제외, 
  인프라 및 기반SW 환경만 제공(~8월까지)
  어플리케이션 이관 및 검증은 IT 보안팀/CI 담당자/외주업체가 진행 예정임
  * 세부일정은 별도 협의 필요
  (2016.05.27 송진회 차장)
 - IT보안팀에서 별도 개선 예정으로 인프라만 제공하면 됨
 (2016.05.27 송진회 차장)</t>
    <phoneticPr fontId="8" type="noConversion"/>
  </si>
  <si>
    <t>어플리케이션명(L3)</t>
    <phoneticPr fontId="8" type="noConversion"/>
  </si>
  <si>
    <t>datalex</t>
    <phoneticPr fontId="8" type="noConversion"/>
  </si>
  <si>
    <t>조성경 수석보</t>
    <phoneticPr fontId="8" type="noConversion"/>
  </si>
  <si>
    <t>신규 개발</t>
    <phoneticPr fontId="8" type="noConversion"/>
  </si>
  <si>
    <t>PPAS</t>
    <phoneticPr fontId="8" type="noConversion"/>
  </si>
  <si>
    <t>비고</t>
    <phoneticPr fontId="8" type="noConversion"/>
  </si>
  <si>
    <t>업체 패키지</t>
    <phoneticPr fontId="8" type="noConversion"/>
  </si>
  <si>
    <t>업체 솔루션 포함</t>
    <phoneticPr fontId="8" type="noConversion"/>
  </si>
  <si>
    <t>S.Y 폴라리스</t>
    <phoneticPr fontId="8" type="noConversion"/>
  </si>
  <si>
    <t>총무지원</t>
    <phoneticPr fontId="8" type="noConversion"/>
  </si>
  <si>
    <t>배치 있음, java, AP</t>
    <phoneticPr fontId="3" type="noConversion"/>
  </si>
  <si>
    <t>배치 있음, java 배치, DB</t>
    <phoneticPr fontId="3" type="noConversion"/>
  </si>
  <si>
    <t>배치 있음, java, Pro*C, DB, Contol-M</t>
    <phoneticPr fontId="3" type="noConversion"/>
  </si>
  <si>
    <t>모바일 경영Dashboard</t>
    <phoneticPr fontId="3" type="noConversion"/>
  </si>
  <si>
    <t>배치 없음(BI에서 EAI)</t>
    <phoneticPr fontId="3" type="noConversion"/>
  </si>
  <si>
    <t>배치 있음, WAS 서버, java, Control-M</t>
    <phoneticPr fontId="3" type="noConversion"/>
  </si>
  <si>
    <t>배치 있어, WAS서버, java, Control-M</t>
    <phoneticPr fontId="3" type="noConversion"/>
  </si>
  <si>
    <t>배치 없음</t>
    <phoneticPr fontId="3" type="noConversion"/>
  </si>
  <si>
    <t>배치 하나, DB서버, Pro*C, Control-M</t>
    <phoneticPr fontId="3" type="noConversion"/>
  </si>
  <si>
    <t>VOC관리</t>
    <phoneticPr fontId="3" type="noConversion"/>
  </si>
  <si>
    <t>배치 하나, java배치, 어디서 돌리던 상관 무</t>
    <phoneticPr fontId="3" type="noConversion"/>
  </si>
  <si>
    <t>계</t>
  </si>
  <si>
    <t>업무</t>
    <phoneticPr fontId="8" type="noConversion"/>
  </si>
  <si>
    <t>배치여부</t>
    <phoneticPr fontId="8" type="noConversion"/>
  </si>
  <si>
    <t>MDM 솔루션 영역의 소스가 포함되어 업체 지원 필요
- MDM 업체 : 쏘몬 김병기 부장(010-8200-4230)</t>
    <phoneticPr fontId="8" type="noConversion"/>
  </si>
  <si>
    <t>MDM 업체 : 쏘몬 김병기 부장(010-8200-4230)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</si>
</sst>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"/>
  </numFmts>
  <fonts count="2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b/>
      <sz val="9"/>
      <color indexed="81"/>
      <name val="돋움"/>
      <family val="3"/>
      <charset val="129"/>
    </font>
    <font>
      <sz val="10"/>
      <name val="Arial"/>
      <family val="2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ajor"/>
    </font>
    <font>
      <b/>
      <i/>
      <sz val="10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10"/>
      </top>
      <bottom style="thin">
        <color indexed="64"/>
      </bottom>
      <diagonal/>
    </border>
    <border>
      <left/>
      <right/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04040"/>
      </left>
      <right/>
      <top style="thin">
        <color rgb="FF404040"/>
      </top>
      <bottom style="thin">
        <color rgb="FF404040"/>
      </bottom>
      <diagonal/>
    </border>
    <border>
      <left style="thin">
        <color rgb="FF404040"/>
      </left>
      <right/>
      <top/>
      <bottom style="thin">
        <color rgb="FF404040"/>
      </bottom>
      <diagonal/>
    </border>
  </borders>
  <cellStyleXfs count="6">
    <xf numFmtId="0" fontId="0" fillId="0" borderId="0"/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/>
    <xf numFmtId="0" fontId="1" fillId="0" borderId="0">
      <alignment vertical="center"/>
    </xf>
  </cellStyleXfs>
  <cellXfs count="268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41" fontId="4" fillId="0" borderId="1" xfId="2" applyFont="1" applyFill="1" applyBorder="1" applyAlignment="1">
      <alignment horizontal="right" vertical="center"/>
    </xf>
    <xf numFmtId="41" fontId="4" fillId="8" borderId="1" xfId="2" applyFont="1" applyFill="1" applyBorder="1" applyAlignment="1">
      <alignment horizontal="right" vertical="center" wrapText="1"/>
    </xf>
    <xf numFmtId="41" fontId="4" fillId="5" borderId="1" xfId="2" applyFont="1" applyFill="1" applyBorder="1" applyAlignment="1">
      <alignment horizontal="right" vertical="center" wrapText="1"/>
    </xf>
    <xf numFmtId="41" fontId="4" fillId="5" borderId="1" xfId="2" applyFont="1" applyFill="1" applyBorder="1" applyAlignment="1">
      <alignment horizontal="right" vertical="center"/>
    </xf>
    <xf numFmtId="176" fontId="4" fillId="5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4" fillId="0" borderId="1" xfId="0" applyFont="1" applyBorder="1"/>
    <xf numFmtId="0" fontId="6" fillId="6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/>
    </xf>
    <xf numFmtId="0" fontId="2" fillId="0" borderId="0" xfId="3">
      <alignment vertical="center"/>
    </xf>
    <xf numFmtId="0" fontId="9" fillId="4" borderId="1" xfId="3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 wrapText="1"/>
    </xf>
    <xf numFmtId="0" fontId="2" fillId="0" borderId="1" xfId="3" applyBorder="1">
      <alignment vertical="center"/>
    </xf>
    <xf numFmtId="0" fontId="9" fillId="4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vertical="center"/>
    </xf>
    <xf numFmtId="176" fontId="4" fillId="10" borderId="1" xfId="0" applyNumberFormat="1" applyFont="1" applyFill="1" applyBorder="1" applyAlignment="1">
      <alignment vertical="center"/>
    </xf>
    <xf numFmtId="176" fontId="4" fillId="10" borderId="1" xfId="0" quotePrefix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6" fillId="6" borderId="1" xfId="4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4" fillId="3" borderId="0" xfId="4" applyFont="1" applyFill="1" applyAlignment="1">
      <alignment vertical="center"/>
    </xf>
    <xf numFmtId="0" fontId="6" fillId="2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4" fillId="11" borderId="1" xfId="4" applyFont="1" applyFill="1" applyBorder="1" applyAlignment="1">
      <alignment horizontal="center" vertical="center" wrapText="1"/>
    </xf>
    <xf numFmtId="0" fontId="4" fillId="13" borderId="1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12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6" fillId="10" borderId="1" xfId="0" applyNumberFormat="1" applyFont="1" applyFill="1" applyBorder="1" applyAlignment="1">
      <alignment vertical="center"/>
    </xf>
    <xf numFmtId="176" fontId="4" fillId="10" borderId="1" xfId="0" applyNumberFormat="1" applyFont="1" applyFill="1" applyBorder="1" applyAlignment="1">
      <alignment vertical="center" wrapText="1"/>
    </xf>
    <xf numFmtId="0" fontId="6" fillId="2" borderId="1" xfId="3" applyFont="1" applyFill="1" applyBorder="1" applyAlignment="1">
      <alignment horizontal="center" vertical="center"/>
    </xf>
    <xf numFmtId="0" fontId="0" fillId="0" borderId="1" xfId="0" applyBorder="1"/>
    <xf numFmtId="0" fontId="4" fillId="3" borderId="1" xfId="3" applyFont="1" applyFill="1" applyBorder="1" applyAlignment="1">
      <alignment horizontal="center" vertical="center"/>
    </xf>
    <xf numFmtId="0" fontId="4" fillId="0" borderId="0" xfId="3" applyFont="1">
      <alignment vertical="center"/>
    </xf>
    <xf numFmtId="0" fontId="4" fillId="3" borderId="1" xfId="3" applyFont="1" applyFill="1" applyBorder="1" applyAlignment="1">
      <alignment horizontal="left" vertical="center"/>
    </xf>
    <xf numFmtId="0" fontId="4" fillId="3" borderId="1" xfId="3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left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1" xfId="3" applyFont="1" applyBorder="1">
      <alignment vertical="center"/>
    </xf>
    <xf numFmtId="0" fontId="17" fillId="0" borderId="1" xfId="0" applyFont="1" applyBorder="1" applyAlignment="1">
      <alignment vertical="center"/>
    </xf>
    <xf numFmtId="0" fontId="18" fillId="3" borderId="1" xfId="3" applyFont="1" applyFill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3" borderId="1" xfId="3" applyFont="1" applyFill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76" fontId="4" fillId="3" borderId="1" xfId="3" applyNumberFormat="1" applyFont="1" applyFill="1" applyBorder="1" applyAlignment="1">
      <alignment horizontal="left" vertical="center"/>
    </xf>
    <xf numFmtId="0" fontId="4" fillId="3" borderId="1" xfId="3" applyFont="1" applyFill="1" applyBorder="1" applyAlignment="1">
      <alignment horizontal="center" vertical="center" wrapText="1"/>
    </xf>
    <xf numFmtId="0" fontId="4" fillId="14" borderId="1" xfId="3" applyFont="1" applyFill="1" applyBorder="1" applyAlignment="1">
      <alignment horizontal="left" vertical="center"/>
    </xf>
    <xf numFmtId="0" fontId="4" fillId="14" borderId="1" xfId="3" applyFont="1" applyFill="1" applyBorder="1" applyAlignment="1">
      <alignment horizontal="center" vertical="center"/>
    </xf>
    <xf numFmtId="0" fontId="4" fillId="14" borderId="1" xfId="3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4" fillId="0" borderId="19" xfId="0" quotePrefix="1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176" fontId="4" fillId="15" borderId="1" xfId="0" applyNumberFormat="1" applyFont="1" applyFill="1" applyBorder="1" applyAlignment="1">
      <alignment vertical="center"/>
    </xf>
    <xf numFmtId="0" fontId="19" fillId="8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6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4" borderId="2" xfId="0" applyFont="1" applyFill="1" applyBorder="1" applyAlignment="1">
      <alignment vertical="center"/>
    </xf>
    <xf numFmtId="0" fontId="6" fillId="9" borderId="2" xfId="0" applyFont="1" applyFill="1" applyBorder="1" applyAlignment="1">
      <alignment vertical="center" wrapText="1"/>
    </xf>
    <xf numFmtId="176" fontId="0" fillId="0" borderId="0" xfId="0" applyNumberFormat="1"/>
    <xf numFmtId="41" fontId="4" fillId="2" borderId="1" xfId="2" applyFont="1" applyFill="1" applyBorder="1" applyAlignment="1">
      <alignment horizontal="right" vertical="center"/>
    </xf>
    <xf numFmtId="41" fontId="4" fillId="2" borderId="1" xfId="2" applyFont="1" applyFill="1" applyBorder="1" applyAlignment="1">
      <alignment horizontal="right" vertical="center" wrapText="1"/>
    </xf>
    <xf numFmtId="0" fontId="4" fillId="10" borderId="1" xfId="0" quotePrefix="1" applyFont="1" applyFill="1" applyBorder="1" applyAlignment="1">
      <alignment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vertical="center"/>
    </xf>
    <xf numFmtId="176" fontId="6" fillId="5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6" fillId="16" borderId="2" xfId="0" applyFont="1" applyFill="1" applyBorder="1" applyAlignment="1">
      <alignment horizontal="center" vertical="center" wrapText="1"/>
    </xf>
    <xf numFmtId="176" fontId="4" fillId="16" borderId="1" xfId="0" applyNumberFormat="1" applyFont="1" applyFill="1" applyBorder="1" applyAlignment="1">
      <alignment vertical="center"/>
    </xf>
    <xf numFmtId="0" fontId="6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vertical="center"/>
    </xf>
    <xf numFmtId="41" fontId="4" fillId="14" borderId="1" xfId="2" applyFont="1" applyFill="1" applyBorder="1" applyAlignment="1">
      <alignment horizontal="right" vertical="center"/>
    </xf>
    <xf numFmtId="41" fontId="4" fillId="14" borderId="1" xfId="2" applyFont="1" applyFill="1" applyBorder="1" applyAlignment="1">
      <alignment horizontal="right" vertical="center" wrapText="1"/>
    </xf>
    <xf numFmtId="176" fontId="4" fillId="14" borderId="1" xfId="0" applyNumberFormat="1" applyFont="1" applyFill="1" applyBorder="1" applyAlignment="1">
      <alignment vertical="center"/>
    </xf>
    <xf numFmtId="0" fontId="4" fillId="14" borderId="1" xfId="0" quotePrefix="1" applyFont="1" applyFill="1" applyBorder="1" applyAlignment="1">
      <alignment vertical="center" wrapText="1"/>
    </xf>
    <xf numFmtId="176" fontId="16" fillId="14" borderId="1" xfId="0" applyNumberFormat="1" applyFont="1" applyFill="1" applyBorder="1" applyAlignment="1">
      <alignment horizontal="center" vertical="center"/>
    </xf>
    <xf numFmtId="176" fontId="4" fillId="14" borderId="1" xfId="0" applyNumberFormat="1" applyFont="1" applyFill="1" applyBorder="1" applyAlignment="1">
      <alignment vertical="center" wrapText="1"/>
    </xf>
    <xf numFmtId="0" fontId="6" fillId="14" borderId="1" xfId="0" applyFont="1" applyFill="1" applyBorder="1" applyAlignment="1">
      <alignment horizontal="center" vertical="center"/>
    </xf>
    <xf numFmtId="176" fontId="4" fillId="14" borderId="1" xfId="0" quotePrefix="1" applyNumberFormat="1" applyFont="1" applyFill="1" applyBorder="1" applyAlignment="1">
      <alignment vertical="center" wrapText="1"/>
    </xf>
    <xf numFmtId="0" fontId="20" fillId="14" borderId="1" xfId="0" applyFont="1" applyFill="1" applyBorder="1" applyAlignment="1">
      <alignment horizontal="left" vertical="center" wrapText="1"/>
    </xf>
    <xf numFmtId="176" fontId="16" fillId="14" borderId="1" xfId="0" applyNumberFormat="1" applyFont="1" applyFill="1" applyBorder="1" applyAlignment="1">
      <alignment vertical="center"/>
    </xf>
    <xf numFmtId="41" fontId="7" fillId="14" borderId="1" xfId="2" applyFont="1" applyFill="1" applyBorder="1" applyAlignment="1">
      <alignment horizontal="right" vertical="center"/>
    </xf>
    <xf numFmtId="0" fontId="6" fillId="14" borderId="1" xfId="0" applyFont="1" applyFill="1" applyBorder="1" applyAlignment="1">
      <alignment horizontal="left" vertical="center"/>
    </xf>
    <xf numFmtId="41" fontId="10" fillId="14" borderId="1" xfId="2" applyFont="1" applyFill="1" applyBorder="1" applyAlignment="1">
      <alignment horizontal="right" vertical="center" wrapText="1"/>
    </xf>
    <xf numFmtId="41" fontId="10" fillId="14" borderId="1" xfId="2" applyFont="1" applyFill="1" applyBorder="1" applyAlignment="1">
      <alignment horizontal="right" vertical="center"/>
    </xf>
    <xf numFmtId="0" fontId="4" fillId="14" borderId="1" xfId="0" applyFont="1" applyFill="1" applyBorder="1" applyAlignment="1">
      <alignment vertical="center" wrapText="1"/>
    </xf>
    <xf numFmtId="0" fontId="6" fillId="16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14" borderId="1" xfId="0" applyNumberFormat="1" applyFont="1" applyFill="1" applyBorder="1" applyAlignment="1">
      <alignment vertical="center"/>
    </xf>
    <xf numFmtId="1" fontId="4" fillId="14" borderId="1" xfId="0" applyNumberFormat="1" applyFont="1" applyFill="1" applyBorder="1" applyAlignment="1">
      <alignment vertical="center"/>
    </xf>
    <xf numFmtId="176" fontId="4" fillId="1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left" vertical="center"/>
    </xf>
    <xf numFmtId="41" fontId="4" fillId="17" borderId="1" xfId="2" applyFont="1" applyFill="1" applyBorder="1" applyAlignment="1">
      <alignment horizontal="right" vertical="center"/>
    </xf>
    <xf numFmtId="41" fontId="4" fillId="17" borderId="1" xfId="2" applyFont="1" applyFill="1" applyBorder="1" applyAlignment="1">
      <alignment horizontal="right" vertical="center" wrapText="1"/>
    </xf>
    <xf numFmtId="0" fontId="4" fillId="17" borderId="1" xfId="0" applyFont="1" applyFill="1" applyBorder="1" applyAlignment="1">
      <alignment horizontal="center" vertical="center" wrapText="1"/>
    </xf>
    <xf numFmtId="176" fontId="4" fillId="17" borderId="1" xfId="0" applyNumberFormat="1" applyFont="1" applyFill="1" applyBorder="1" applyAlignment="1">
      <alignment vertical="center"/>
    </xf>
    <xf numFmtId="176" fontId="4" fillId="17" borderId="1" xfId="0" applyNumberFormat="1" applyFont="1" applyFill="1" applyBorder="1" applyAlignment="1">
      <alignment horizontal="center" vertical="center"/>
    </xf>
    <xf numFmtId="176" fontId="4" fillId="17" borderId="1" xfId="0" quotePrefix="1" applyNumberFormat="1" applyFont="1" applyFill="1" applyBorder="1" applyAlignment="1">
      <alignment vertical="center" wrapText="1"/>
    </xf>
    <xf numFmtId="0" fontId="4" fillId="17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vertical="center"/>
    </xf>
    <xf numFmtId="0" fontId="0" fillId="17" borderId="0" xfId="0" applyFill="1" applyAlignment="1">
      <alignment horizontal="left" indent="1"/>
    </xf>
    <xf numFmtId="0" fontId="0" fillId="18" borderId="0" xfId="0" applyFill="1" applyAlignment="1">
      <alignment horizontal="left" indent="1"/>
    </xf>
    <xf numFmtId="0" fontId="0" fillId="14" borderId="0" xfId="0" applyFill="1" applyAlignment="1">
      <alignment horizontal="left" indent="1"/>
    </xf>
    <xf numFmtId="0" fontId="0" fillId="16" borderId="0" xfId="0" applyFill="1" applyAlignment="1">
      <alignment horizontal="left" indent="1"/>
    </xf>
    <xf numFmtId="176" fontId="0" fillId="16" borderId="0" xfId="0" applyNumberFormat="1" applyFill="1"/>
    <xf numFmtId="0" fontId="23" fillId="11" borderId="22" xfId="0" applyFont="1" applyFill="1" applyBorder="1" applyAlignment="1">
      <alignment horizontal="center" vertical="center" wrapText="1" readingOrder="1"/>
    </xf>
    <xf numFmtId="0" fontId="23" fillId="11" borderId="1" xfId="0" applyFont="1" applyFill="1" applyBorder="1" applyAlignment="1">
      <alignment horizontal="center" vertical="center" wrapText="1" readingOrder="1"/>
    </xf>
    <xf numFmtId="0" fontId="23" fillId="0" borderId="19" xfId="0" applyFont="1" applyFill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horizontal="center" vertical="center" wrapText="1" readingOrder="1"/>
    </xf>
    <xf numFmtId="0" fontId="23" fillId="0" borderId="22" xfId="0" applyFont="1" applyFill="1" applyBorder="1" applyAlignment="1">
      <alignment horizontal="center" vertical="center" wrapText="1" readingOrder="1"/>
    </xf>
    <xf numFmtId="0" fontId="24" fillId="0" borderId="23" xfId="0" applyFont="1" applyFill="1" applyBorder="1" applyAlignment="1">
      <alignment horizontal="center" vertical="center" wrapText="1" readingOrder="1"/>
    </xf>
    <xf numFmtId="0" fontId="24" fillId="0" borderId="1" xfId="0" applyFont="1" applyFill="1" applyBorder="1" applyAlignment="1">
      <alignment horizontal="center" vertical="center" wrapText="1" readingOrder="1"/>
    </xf>
    <xf numFmtId="0" fontId="23" fillId="0" borderId="0" xfId="0" applyFont="1" applyFill="1" applyBorder="1" applyAlignment="1">
      <alignment horizontal="center" vertical="center" wrapText="1" readingOrder="1"/>
    </xf>
    <xf numFmtId="0" fontId="25" fillId="0" borderId="22" xfId="0" applyFont="1" applyFill="1" applyBorder="1" applyAlignment="1">
      <alignment horizontal="center" vertical="center" wrapText="1" readingOrder="1"/>
    </xf>
    <xf numFmtId="0" fontId="25" fillId="0" borderId="0" xfId="0" applyFont="1" applyFill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6" fillId="12" borderId="19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14" borderId="2" xfId="0" quotePrefix="1" applyFont="1" applyFill="1" applyBorder="1" applyAlignment="1">
      <alignment horizontal="left" vertical="center"/>
    </xf>
    <xf numFmtId="0" fontId="4" fillId="14" borderId="14" xfId="0" applyFont="1" applyFill="1" applyBorder="1" applyAlignment="1">
      <alignment horizontal="left" vertical="center"/>
    </xf>
    <xf numFmtId="0" fontId="4" fillId="14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left" vertical="center"/>
    </xf>
    <xf numFmtId="0" fontId="4" fillId="0" borderId="14" xfId="0" quotePrefix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2" xfId="3" applyFont="1" applyFill="1" applyBorder="1" applyAlignment="1">
      <alignment horizontal="left" vertical="center"/>
    </xf>
    <xf numFmtId="0" fontId="4" fillId="3" borderId="14" xfId="3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left" vertical="center"/>
    </xf>
    <xf numFmtId="0" fontId="9" fillId="3" borderId="1" xfId="3" applyFont="1" applyFill="1" applyBorder="1" applyAlignment="1">
      <alignment horizontal="center" vertical="center"/>
    </xf>
    <xf numFmtId="0" fontId="6" fillId="6" borderId="16" xfId="4" applyFont="1" applyFill="1" applyBorder="1" applyAlignment="1">
      <alignment horizontal="center" vertical="center" wrapText="1"/>
    </xf>
    <xf numFmtId="0" fontId="6" fillId="6" borderId="17" xfId="4" applyFont="1" applyFill="1" applyBorder="1" applyAlignment="1">
      <alignment horizontal="center" vertical="center" wrapText="1"/>
    </xf>
    <xf numFmtId="0" fontId="6" fillId="6" borderId="18" xfId="4" applyFont="1" applyFill="1" applyBorder="1" applyAlignment="1">
      <alignment horizontal="center" vertical="center" wrapText="1"/>
    </xf>
  </cellXfs>
  <cellStyles count="6">
    <cellStyle name="쉼표 [0]" xfId="2" builtinId="6"/>
    <cellStyle name="표준" xfId="0" builtinId="0"/>
    <cellStyle name="표준 2" xfId="1"/>
    <cellStyle name="표준 2_삼성카드_AnyLink_전문리스트_v.2.0" xfId="4"/>
    <cellStyle name="표준 3" xfId="3"/>
    <cellStyle name="표준 4" xfId="5"/>
  </cellStyles>
  <dxfs count="18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numFmt numFmtId="176" formatCode="0.0"/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53804;&#51088;&#45824;&#49345;&#44160;&#53664;_&#44277;&#49688;&#49328;&#51221;_&#50836;&#52397;_20160530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53804;&#51088;&#45824;&#49345;&#44160;&#53664;_&#44277;&#49688;&#49328;&#51221;_&#50836;&#52397;_20160530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53804;&#51088;&#45824;&#49345;&#44160;&#53664;_&#44277;&#49688;&#49328;&#51221;_&#50836;&#52397;_20160530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만든 이" refreshedDate="42520.389254513888" createdVersion="5" refreshedVersion="5" minRefreshableVersion="3" recordCount="30">
  <cacheSource type="worksheet">
    <worksheetSource ref="A1:N31" sheet="업무기준" r:id="rId2"/>
  </cacheSource>
  <cacheFields count="14">
    <cacheField name="실행년도" numFmtId="0">
      <sharedItems count="3">
        <s v="2016년"/>
        <s v="제외"/>
        <s v="2017년"/>
      </sharedItems>
    </cacheField>
    <cacheField name="그룹" numFmtId="0">
      <sharedItems/>
    </cacheField>
    <cacheField name="업무명" numFmtId="0">
      <sharedItems count="30">
        <s v="선택적복리후생"/>
        <s v="온라인결제 AP"/>
        <s v="스마트워크플레이스(sc, collection)"/>
        <s v="e-Marketplace"/>
        <s v="법인구매"/>
        <s v="아파트특화카드"/>
        <s v="임직원알뜰시장"/>
        <s v="브랜드관리-외주"/>
        <s v="디자인관리"/>
        <s v="총무지원"/>
        <s v="모바일 경영Dashboard"/>
        <s v="상품컨텐츠관리(CMS)"/>
        <s v="Smenu"/>
        <s v="외부업체정보제공관리(EIPMS)"/>
        <s v="내부회계평가"/>
        <s v="사업보고서공시"/>
        <s v="물량계획"/>
        <s v="데이터품질관리(DQMS)"/>
        <s v="마켓센싱"/>
        <s v="하나로협의회"/>
        <s v="IT-SBC"/>
        <s v="부동산관리"/>
        <s v="제안관리(지식경영)"/>
        <s v="경비처리(EASY)"/>
        <s v="대외송수신(IT-SAFE)"/>
        <s v="VOC관리"/>
        <s v="HR-HUB/HR-Partner"/>
        <s v="SAP-CO"/>
        <s v="SAP-TF"/>
        <s v="SAP-FI"/>
      </sharedItems>
    </cacheField>
    <cacheField name="어플리케이션명(L3)" numFmtId="0">
      <sharedItems/>
    </cacheField>
    <cacheField name="담당자" numFmtId="0">
      <sharedItems/>
    </cacheField>
    <cacheField name="웹서버" numFmtId="0">
      <sharedItems/>
    </cacheField>
    <cacheField name="WAS서버" numFmtId="0">
      <sharedItems/>
    </cacheField>
    <cacheField name="DB서버" numFmtId="0">
      <sharedItems containsBlank="1"/>
    </cacheField>
    <cacheField name="DB SID" numFmtId="0">
      <sharedItems containsBlank="1"/>
    </cacheField>
    <cacheField name="기타서버" numFmtId="0">
      <sharedItems containsBlank="1"/>
    </cacheField>
    <cacheField name="개발서버" numFmtId="0">
      <sharedItems containsBlank="1"/>
    </cacheField>
    <cacheField name="개발DB SID" numFmtId="0">
      <sharedItems containsBlank="1"/>
    </cacheField>
    <cacheField name="DR서버" numFmtId="0">
      <sharedItems containsBlank="1"/>
    </cacheField>
    <cacheField name="비고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만든 이" refreshedDate="42520.389294328706" createdVersion="5" refreshedVersion="5" minRefreshableVersion="3" recordCount="63">
  <cacheSource type="worksheet">
    <worksheetSource ref="A2:T65" sheet="서버,업무별 공수산정" r:id="rId2"/>
  </cacheSource>
  <cacheFields count="20">
    <cacheField name="호스트명" numFmtId="0">
      <sharedItems containsBlank="1"/>
    </cacheField>
    <cacheField name="실행년도" numFmtId="0">
      <sharedItems count="3">
        <s v="2016년"/>
        <s v="제외"/>
        <s v="2017년"/>
      </sharedItems>
    </cacheField>
    <cacheField name="그룹" numFmtId="0">
      <sharedItems/>
    </cacheField>
    <cacheField name="어플리케이션명(L3)" numFmtId="0">
      <sharedItems count="31">
        <s v="스마트워크플레이스(sc, collection)"/>
        <s v="e-Marketplace"/>
        <s v="법인구매"/>
        <s v="아파트특화카드"/>
        <s v="임직원알뜰시장"/>
        <s v="브랜드관리-외주"/>
        <s v="총무지원"/>
        <s v="모바일 경영Dashboard"/>
        <s v="상품컨텐츠관리(CMS)"/>
        <s v="디자인관리"/>
        <s v="Smenu"/>
        <s v="외부업체정보제공관리(EIPMS)"/>
        <s v="내부회계평가"/>
        <s v="사업보고서공시"/>
        <s v="물량계획"/>
        <s v="데이터품질관리(DQMS)"/>
        <s v="마켓센싱"/>
        <s v="하나로협의회"/>
        <s v="IT-SBC"/>
        <s v="부동산관리"/>
        <s v="제안관리(지식경영)"/>
        <s v="경비처리(EASY)"/>
        <s v="대외송수신(IT-SAFE)"/>
        <s v="VOC관리"/>
        <s v="HR-HUB/HR-Partner"/>
        <s v="선택적복리후생"/>
        <s v="온라인결제 AP"/>
        <s v="대외송수신(IT-SAFE)_x000a_(외부)"/>
        <s v="SAP-CO"/>
        <s v="SAP-TF"/>
        <s v="SAP-FI"/>
      </sharedItems>
    </cacheField>
    <cacheField name="java" numFmtId="0">
      <sharedItems containsString="0" containsBlank="1" containsNumber="1" containsInteger="1" minValue="0" maxValue="2772"/>
    </cacheField>
    <cacheField name="jsp" numFmtId="0">
      <sharedItems containsString="0" containsBlank="1" containsNumber="1" containsInteger="1" minValue="0" maxValue="5478"/>
    </cacheField>
    <cacheField name="shell" numFmtId="0">
      <sharedItems containsString="0" containsBlank="1" containsNumber="1" containsInteger="1" minValue="0" maxValue="81"/>
    </cacheField>
    <cacheField name="js" numFmtId="0">
      <sharedItems containsString="0" containsBlank="1" containsNumber="1" containsInteger="1" minValue="0" maxValue="343"/>
    </cacheField>
    <cacheField name="inf" numFmtId="0">
      <sharedItems containsString="0" containsBlank="1" containsNumber="1" containsInteger="1" minValue="0" maxValue="122"/>
    </cacheField>
    <cacheField name="pro*c" numFmtId="0">
      <sharedItems containsString="0" containsBlank="1" containsNumber="1" containsInteger="1" minValue="0" maxValue="88"/>
    </cacheField>
    <cacheField name="xml" numFmtId="0">
      <sharedItems containsString="0" containsBlank="1" containsNumber="1" containsInteger="1" minValue="0" maxValue="1269"/>
    </cacheField>
    <cacheField name="기타" numFmtId="0">
      <sharedItems containsString="0" containsBlank="1" containsNumber="1" containsInteger="1" minValue="0" maxValue="1600"/>
    </cacheField>
    <cacheField name="프로그램" numFmtId="0">
      <sharedItems containsSemiMixedTypes="0" containsString="0" containsNumber="1" containsInteger="1" minValue="0" maxValue="2772"/>
    </cacheField>
    <cacheField name="예상_x000a_난이도" numFmtId="0">
      <sharedItems/>
    </cacheField>
    <cacheField name="PGM 변경" numFmtId="0">
      <sharedItems containsSemiMixedTypes="0" containsString="0" containsNumber="1" minValue="0" maxValue="6.0606060606060614"/>
    </cacheField>
    <cacheField name="전수테스트" numFmtId="0">
      <sharedItems containsSemiMixedTypes="0" containsString="0" containsNumber="1" minValue="0" maxValue="7.2727272727272725"/>
    </cacheField>
    <cacheField name="개발자공수" numFmtId="176">
      <sharedItems containsSemiMixedTypes="0" containsString="0" containsNumber="1" minValue="0" maxValue="10"/>
    </cacheField>
    <cacheField name="업체공수" numFmtId="0">
      <sharedItems containsString="0" containsBlank="1" containsNumber="1" containsInteger="1" minValue="0" maxValue="3"/>
    </cacheField>
    <cacheField name="CI 담당자 의견" numFmtId="0">
      <sharedItems containsBlank="1" containsMixedTypes="1" containsNumber="1" minValue="0.3" maxValue="0.5"/>
    </cacheField>
    <cacheField name="특이사항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만든 이" refreshedDate="42520.595984722226" createdVersion="5" refreshedVersion="5" minRefreshableVersion="3" recordCount="35">
  <cacheSource type="worksheet">
    <worksheetSource ref="A1:H36" sheet="서버기준" r:id="rId2"/>
  </cacheSource>
  <cacheFields count="8">
    <cacheField name="구분" numFmtId="0">
      <sharedItems count="3">
        <s v="운영"/>
        <s v="개발"/>
        <s v="DR"/>
      </sharedItems>
    </cacheField>
    <cacheField name="실행년도" numFmtId="0">
      <sharedItems count="2">
        <s v="2016년"/>
        <s v="2017년" u="1"/>
      </sharedItems>
    </cacheField>
    <cacheField name="망구분" numFmtId="0">
      <sharedItems/>
    </cacheField>
    <cacheField name="서버명" numFmtId="0">
      <sharedItems/>
    </cacheField>
    <cacheField name="매핑 개발서버" numFmtId="0">
      <sharedItems containsBlank="1"/>
    </cacheField>
    <cacheField name="AS-IS" numFmtId="0">
      <sharedItems/>
    </cacheField>
    <cacheField name="TO-BE UNIX" numFmtId="0">
      <sharedItems/>
    </cacheField>
    <cacheField name="비고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s v="인터넷"/>
    <x v="0"/>
    <s v="SV1"/>
    <s v="이경섭 팀장"/>
    <s v="fbweb01_x000a_fbweb02_x000a_fbweb03_x000a_fbweb04"/>
    <s v="fbap01_x000a_fbap02"/>
    <s v="fbdb01_x000a_fbdb02"/>
    <s v="PEZWEL"/>
    <s v="N/A"/>
    <s v="iwebdev_x000a_intwbdev_x000a_misdv02"/>
    <s v="TEZWEL"/>
    <s v="dfbwb01_x000a_dfbwb02"/>
    <s v="검증용 fpapv, fpwebv 서버는 아직 살아있는가?"/>
  </r>
  <r>
    <x v="0"/>
    <s v="인터넷"/>
    <x v="1"/>
    <s v="VB1"/>
    <s v="이성욱 수석보"/>
    <s v="v3dweb01_x000a_v3dweb02"/>
    <s v="v3dap01_x000a_v3dap02"/>
    <s v="v3ddb01_x000a_v3ddb02"/>
    <s v="PVISA"/>
    <s v="N/A"/>
    <s v="apdev01_x000a_soldev1_x000a_ebzdev_x000a_webdev"/>
    <s v="ebzdev(TVISA)_x000a_webdev(TEBZ)"/>
    <s v="dv3web01_x000a_dv3web02_x000a_dv3dap01_x000a_dv3dap02_x000a_dv3ddb01"/>
    <s v="개발서버 교통정리 필요"/>
  </r>
  <r>
    <x v="0"/>
    <s v="인터넷"/>
    <x v="2"/>
    <s v="WO1"/>
    <s v="오중헌 책임"/>
    <s v="mallweb1_x000a_mallweb2"/>
    <s v="mallap5"/>
    <s v="mallap5"/>
    <s v="PGIS"/>
    <s v="scmdm01w_x000a_scmdm02w"/>
    <s v="webdev_x000a_misdv02_x000a_apdev02_x000a_scmdmdv01w"/>
    <s v="SMSDEV"/>
    <s v="N/A"/>
    <s v="ecmsweb1,2의 어드민은?"/>
  </r>
  <r>
    <x v="0"/>
    <s v="인터넷"/>
    <x v="3"/>
    <s v="BE1"/>
    <s v="김세종 선임"/>
    <s v="mallweb1_x000a_mallweb2"/>
    <s v="mallap3_x000a_mallap4"/>
    <s v="ebzdb1_x000a_ebzdb2"/>
    <s v="WIPPRO"/>
    <s v="N/A"/>
    <s v="onedev_x000a_dbdev01"/>
    <s v="WIPVER10"/>
    <s v="N/A"/>
    <m/>
  </r>
  <r>
    <x v="0"/>
    <s v="인터넷"/>
    <x v="4"/>
    <s v="SP1"/>
    <s v="김영수 책임"/>
    <s v="mallweb1_x000a_mallweb2"/>
    <s v="mallap3_x000a_mallap4"/>
    <s v="ebzdb1_x000a_ebzdb2"/>
    <s v="WIPPRO"/>
    <s v="N/A"/>
    <s v="onedev_x000a_dbdev01"/>
    <s v="WIPVER10"/>
    <s v="N/A"/>
    <m/>
  </r>
  <r>
    <x v="1"/>
    <s v="인터넷"/>
    <x v="5"/>
    <s v="AP1"/>
    <s v="이경섭 선임"/>
    <s v="mallweb1_x000a_mallweb2"/>
    <s v="mallap3_x000a_mallap4"/>
    <s v="ebzdb1_x000a_ebzdb2"/>
    <s v="WIPPRO"/>
    <s v="N/A"/>
    <s v="onedev_x000a_dbdev01"/>
    <s v="WIPVER10"/>
    <s v="N/A"/>
    <m/>
  </r>
  <r>
    <x v="0"/>
    <s v="인터넷"/>
    <x v="6"/>
    <s v="PQ1"/>
    <s v="허재원 사원"/>
    <s v="mallweb1_x000a_mallweb2"/>
    <s v="mallap3_x000a_mallap4"/>
    <s v="ebzdb1_x000a_ebzdb2"/>
    <s v="WIPPRO"/>
    <s v="N/A"/>
    <s v="onedev_x000a_dbdev01"/>
    <s v="WIPVER10"/>
    <s v="N/A"/>
    <m/>
  </r>
  <r>
    <x v="0"/>
    <s v="인터넷"/>
    <x v="7"/>
    <s v="MS7"/>
    <s v="김철중 선임"/>
    <s v="mallweb1_x000a_mallweb2"/>
    <s v="mallap5"/>
    <m/>
    <m/>
    <s v="N/A"/>
    <s v="misdv01_x000a_misdv02_x000a_onedev"/>
    <m/>
    <s v="N/A"/>
    <m/>
  </r>
  <r>
    <x v="2"/>
    <s v="사내"/>
    <x v="8"/>
    <s v="MS1"/>
    <s v="김철중 선임"/>
    <s v="intweb01_x000a_intweb02_x000a_intweb03"/>
    <s v="intap02"/>
    <s v="datalex"/>
    <s v="CONEX"/>
    <s v="N/A"/>
    <s v="misdv01_x000a_misdv02_x000a_onedev"/>
    <s v="TONGDEV"/>
    <s v="N/A"/>
    <m/>
  </r>
  <r>
    <x v="0"/>
    <s v="인터넷"/>
    <x v="9"/>
    <s v="GE2"/>
    <s v="이도희 선임"/>
    <s v="mallweb1_x000a_mallweb2"/>
    <s v="mallap5"/>
    <s v="mallap5"/>
    <s v="PGIS"/>
    <s v="N/A"/>
    <s v="misdv02_x000a_onedev"/>
    <s v="SMSDEV"/>
    <s v="N/A"/>
    <m/>
  </r>
  <r>
    <x v="0"/>
    <s v="인터넷"/>
    <x v="10"/>
    <s v="BIM"/>
    <s v="서필재 선임"/>
    <s v="mallweb1_x000a_mallweb2"/>
    <s v="mallap5"/>
    <s v="mallap5"/>
    <s v="PGIS"/>
    <s v="N/A"/>
    <s v="N/A"/>
    <s v="N/A"/>
    <s v="N/A"/>
    <s v="개발서버가 없는가?"/>
  </r>
  <r>
    <x v="2"/>
    <s v="사내"/>
    <x v="11"/>
    <s v="PV1"/>
    <s v="송지연 선임"/>
    <s v="intweb01_x000a_intweb02_x000a_intweb03"/>
    <s v="ppviap01_x000a_ppviap02"/>
    <s v="ppvidb01_x000a_ppvidb02"/>
    <s v="PPVI"/>
    <s v="N/A"/>
    <s v="intwbdev_x000a_tintdb02"/>
    <s v="TPVI"/>
    <s v="N/A"/>
    <s v="AP, DB서버는 15년도에 노후서버교체 진행됨"/>
  </r>
  <r>
    <x v="2"/>
    <s v="사내"/>
    <x v="12"/>
    <s v="N/A"/>
    <s v="남지선 선임"/>
    <s v="intweb01_x000a_intweb02_x000a_intweb03"/>
    <s v="N/A"/>
    <s v="N/A"/>
    <s v="N/A"/>
    <s v="N/A"/>
    <s v="intwbdev"/>
    <s v="N/A"/>
    <s v="N/A"/>
    <s v="마이싱글 사내업무"/>
  </r>
  <r>
    <x v="2"/>
    <s v="사내"/>
    <x v="13"/>
    <s v="IP1"/>
    <s v="김우성 책임"/>
    <s v="intweb01_x000a_intweb02_x000a_intweb03"/>
    <s v="intap01_x000a_intap02"/>
    <s v="datalex_x000a_datalex2"/>
    <s v="PSFA"/>
    <s v="N/A"/>
    <s v="intwbdev_x000a_misdv02"/>
    <s v="TSFA"/>
    <s v="N/A"/>
    <m/>
  </r>
  <r>
    <x v="2"/>
    <s v="사내"/>
    <x v="14"/>
    <s v="IA1"/>
    <s v="유태형 수석보"/>
    <s v="intweb01_x000a_intweb02_x000a_intweb03"/>
    <s v="intap02"/>
    <s v="datalex_x000a_datalex2"/>
    <s v="PSFA"/>
    <s v="N/A"/>
    <s v="intwbdev_x000a_misdv02"/>
    <s v="TSFA"/>
    <s v="N/A"/>
    <s v="AP 이중화 구성 필요_x000a_ㄴ 소스 수정 공수 20% 증가 필요"/>
  </r>
  <r>
    <x v="2"/>
    <s v="PPAS"/>
    <x v="15"/>
    <s v="IB1"/>
    <s v="유태형 수석보"/>
    <s v="intweb01_x000a_intweb02_x000a_intweb03"/>
    <s v="intap02"/>
    <s v="datalex_x000a_datalex2"/>
    <s v="PSFA"/>
    <s v="N/A"/>
    <s v="intwbdev_x000a_misdv02"/>
    <s v="TSFA"/>
    <s v="N/A"/>
    <s v="AP 이중화 구성 필요_x000a_ㄴ 소스 수정 공수 20% 증가 필요"/>
  </r>
  <r>
    <x v="2"/>
    <s v="사내"/>
    <x v="16"/>
    <s v="PL1"/>
    <s v="나수경 수석보"/>
    <s v="intweb01_x000a_intweb02_x000a_intweb03"/>
    <s v="intap01_x000a_intap02"/>
    <s v="datalex_x000a_datalex2"/>
    <s v="PSFA"/>
    <s v="N/A"/>
    <s v="intwbdev_x000a_misdv02"/>
    <s v="TSFA"/>
    <s v="N/A"/>
    <m/>
  </r>
  <r>
    <x v="2"/>
    <s v="사내"/>
    <x v="17"/>
    <s v="DQ1"/>
    <s v="김범진 책임"/>
    <s v="intweb01_x000a_intweb02_x000a_intweb03"/>
    <s v="intap01"/>
    <s v="pedwdb07_x000a_pedwdb08"/>
    <s v="PDQM"/>
    <s v="N/A"/>
    <s v="intwbdev_x000a_tedwdb03"/>
    <s v="???"/>
    <s v="N/A"/>
    <s v="DQMS 패키지 특성상 AP, DB 이중화 구성이 안됨_x000a_(2016.05.24 GTone 표정원 과장)"/>
  </r>
  <r>
    <x v="2"/>
    <s v="사내"/>
    <x v="18"/>
    <s v="MK6"/>
    <s v="송지연 선임"/>
    <s v="intweb01_x000a_intweb02_x000a_intweb03"/>
    <s v="intap01_x000a_intap02"/>
    <s v="datalex_x000a_datalex2"/>
    <s v="PSFA"/>
    <s v="N/A"/>
    <s v="intwbdev_x000a_misdv02"/>
    <s v="TSFA"/>
    <s v="N/A"/>
    <m/>
  </r>
  <r>
    <x v="0"/>
    <s v="PPAS"/>
    <x v="19"/>
    <s v="PS9"/>
    <s v="조성경 수석보_x000a_남지선 선임"/>
    <s v="intweb01_x000a_intweb02_x000a_intweb03"/>
    <s v="intap02"/>
    <s v="datalex_x000a_datalex2"/>
    <s v="PSFA"/>
    <s v="N/A"/>
    <s v="intwbdev_x000a_misdv02"/>
    <s v="TSFA"/>
    <s v="N/A"/>
    <s v="- AP 이중화 구성 필요_x000a_ㄴ 소스 수정 공수 20% 증가 필요_x000a_- Oracle → PPAS 전환"/>
  </r>
  <r>
    <x v="0"/>
    <s v="PPAS"/>
    <x v="20"/>
    <s v="MS8"/>
    <s v="조성경 수석보_x000a_남지선 선임"/>
    <s v="intweb01_x000a_intweb02_x000a_intweb03"/>
    <s v="intap02"/>
    <s v="datalex_x000a_datalex2"/>
    <s v="PSAF"/>
    <s v="N/A"/>
    <s v="intwbdev_x000a_misdv02"/>
    <s v="TSFA"/>
    <s v="N/A"/>
    <m/>
  </r>
  <r>
    <x v="2"/>
    <s v="사내"/>
    <x v="21"/>
    <s v="GE3"/>
    <s v="조성경 수석보_x000a_이슬기 사원"/>
    <s v="intweb01_x000a_intweb02_x000a_intweb03"/>
    <s v="intap01"/>
    <s v="datalex"/>
    <s v="CONEX"/>
    <s v="N/A"/>
    <s v="intwbdev_x000a_misdv02"/>
    <s v="TONGDEV"/>
    <s v="N/A"/>
    <s v="AP 이중화 구성 필요_x000a_ㄴ 소스 수정 공수 20% 증가 필요"/>
  </r>
  <r>
    <x v="2"/>
    <s v="사내"/>
    <x v="22"/>
    <s v="KM1"/>
    <s v="조성경 수석보"/>
    <s v="intweb01_x000a_intweb02_x000a_intweb03"/>
    <s v="intap01_x000a_intap02"/>
    <m/>
    <s v="N/A"/>
    <m/>
    <m/>
    <m/>
    <s v="N/A"/>
    <m/>
  </r>
  <r>
    <x v="2"/>
    <s v="SAP"/>
    <x v="23"/>
    <s v="EY1"/>
    <s v="유태형 수석보_x000a_신규철 선임"/>
    <s v="intweb01_x000a_intweb02_x000a_intweb03"/>
    <s v="intap01"/>
    <s v="eccdb01"/>
    <s v="SPD"/>
    <s v="N/A"/>
    <s v="intwbdev_x000a_misdv02"/>
    <s v="??"/>
    <s v="N/A"/>
    <s v="AP 이중화 구성 필요_x000a_ㄴ 소스 수정 공수 20% 증가 필요"/>
  </r>
  <r>
    <x v="0"/>
    <s v="인터넷+사내"/>
    <x v="24"/>
    <s v="SF1"/>
    <s v="김우성 책임"/>
    <s v="iebzweb1_x000a_iebzweb2_x000a_iebzweb3_x000a_iebzweb4_x000a_intweb01_x000a_intweb02_x000a_intweb03"/>
    <s v="psafedb01_x000a_psafedb02"/>
    <s v="psafedb01_x000a_psafedb02"/>
    <s v="PSAFE"/>
    <s v="N/A"/>
    <s v="iwebdev_x000a_soldev1"/>
    <s v="TSAFE"/>
    <s v="N/A"/>
    <m/>
  </r>
  <r>
    <x v="0"/>
    <s v="VOC"/>
    <x v="25"/>
    <s v="VOC"/>
    <s v="정일교 책임"/>
    <s v="intweb01_x000a_intweb02_x000a_intweb03"/>
    <s v="vmsal01"/>
    <s v="???"/>
    <s v="???"/>
    <s v="N/A"/>
    <s v="intwbdev_x000a_misdv02"/>
    <s v="TONGDEV"/>
    <s v="???"/>
    <m/>
  </r>
  <r>
    <x v="2"/>
    <s v="사내"/>
    <x v="26"/>
    <s v="PSA"/>
    <s v="조성경 수석보_x000a_남지선 선임"/>
    <s v="N/A"/>
    <s v="ehrap01"/>
    <s v="datalex"/>
    <s v="EHR"/>
    <s v="N/A"/>
    <s v="misdv02"/>
    <s v="TONGDEV"/>
    <s v="N/A"/>
    <s v="- Web, WAS 분리 구축 여부?_x000a_  ㄴ 기본적으로 3tier 구성해야 하나,_x000a_      조그마한 업무들은 협의하여 예외 처리 가능함_x000a_      (2016.05.20 송진회 차장)_x000a_- 서버 이중화 구성 필요"/>
  </r>
  <r>
    <x v="2"/>
    <s v="SAP"/>
    <x v="27"/>
    <s v="CO1"/>
    <s v="유태형 수석보"/>
    <s v="N/A"/>
    <s v="eccap01_x000a_eccap02"/>
    <s v="eccdb01"/>
    <m/>
    <s v="sapdb01"/>
    <s v="eccdev"/>
    <m/>
    <m/>
    <m/>
  </r>
  <r>
    <x v="2"/>
    <s v="SAP"/>
    <x v="28"/>
    <s v="FD1"/>
    <s v="유태형 수석보"/>
    <s v="N/A"/>
    <s v="eccap01_x000a_eccap02"/>
    <s v="eccdb01"/>
    <m/>
    <s v="sapdb01"/>
    <s v="eccdev"/>
    <m/>
    <m/>
    <m/>
  </r>
  <r>
    <x v="2"/>
    <s v="SAP"/>
    <x v="29"/>
    <s v="FL1"/>
    <s v="유태형 수석보"/>
    <s v="N/A"/>
    <s v="eccap01_x000a_eccap02"/>
    <s v="eccdb01"/>
    <m/>
    <s v="sapdb01"/>
    <s v="eccdev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3">
  <r>
    <s v="mallweb1_x000a_mallweb2"/>
    <x v="0"/>
    <s v="인터넷"/>
    <x v="0"/>
    <n v="0"/>
    <n v="0"/>
    <n v="0"/>
    <n v="0"/>
    <n v="0"/>
    <n v="0"/>
    <n v="0"/>
    <n v="0"/>
    <n v="0"/>
    <s v="하"/>
    <n v="0"/>
    <n v="0"/>
    <n v="0"/>
    <m/>
    <m/>
    <m/>
  </r>
  <r>
    <m/>
    <x v="0"/>
    <s v="인터넷-업체"/>
    <x v="1"/>
    <n v="0"/>
    <n v="0"/>
    <n v="0"/>
    <n v="0"/>
    <n v="0"/>
    <n v="0"/>
    <n v="0"/>
    <n v="0"/>
    <n v="0"/>
    <s v="하"/>
    <n v="0"/>
    <n v="0"/>
    <n v="0"/>
    <m/>
    <m/>
    <m/>
  </r>
  <r>
    <m/>
    <x v="0"/>
    <s v="인터넷"/>
    <x v="2"/>
    <n v="0"/>
    <n v="0"/>
    <n v="0"/>
    <n v="0"/>
    <n v="0"/>
    <n v="0"/>
    <n v="0"/>
    <n v="0"/>
    <n v="0"/>
    <s v="하"/>
    <n v="0"/>
    <n v="0"/>
    <n v="0"/>
    <m/>
    <m/>
    <m/>
  </r>
  <r>
    <m/>
    <x v="1"/>
    <s v="인터넷"/>
    <x v="3"/>
    <n v="0"/>
    <n v="0"/>
    <n v="0"/>
    <n v="0"/>
    <n v="0"/>
    <n v="0"/>
    <n v="0"/>
    <n v="0"/>
    <n v="0"/>
    <s v="하"/>
    <n v="0"/>
    <n v="0"/>
    <n v="0"/>
    <m/>
    <m/>
    <m/>
  </r>
  <r>
    <m/>
    <x v="0"/>
    <s v="인터넷"/>
    <x v="4"/>
    <n v="0"/>
    <n v="0"/>
    <n v="0"/>
    <n v="0"/>
    <n v="0"/>
    <n v="0"/>
    <n v="0"/>
    <n v="0"/>
    <n v="0"/>
    <s v="하"/>
    <n v="0"/>
    <n v="0"/>
    <n v="0"/>
    <m/>
    <m/>
    <m/>
  </r>
  <r>
    <m/>
    <x v="0"/>
    <s v="인터넷"/>
    <x v="5"/>
    <n v="0"/>
    <n v="0"/>
    <n v="0"/>
    <n v="0"/>
    <n v="0"/>
    <n v="0"/>
    <n v="0"/>
    <n v="0"/>
    <n v="0"/>
    <s v="하"/>
    <n v="0"/>
    <n v="0"/>
    <n v="0"/>
    <m/>
    <m/>
    <m/>
  </r>
  <r>
    <m/>
    <x v="0"/>
    <s v="인터넷"/>
    <x v="6"/>
    <n v="0"/>
    <n v="0"/>
    <n v="0"/>
    <n v="0"/>
    <n v="0"/>
    <n v="0"/>
    <n v="0"/>
    <n v="0"/>
    <n v="0"/>
    <s v="하"/>
    <n v="0"/>
    <n v="0"/>
    <n v="0"/>
    <m/>
    <m/>
    <m/>
  </r>
  <r>
    <m/>
    <x v="0"/>
    <s v="인터넷"/>
    <x v="7"/>
    <n v="0"/>
    <n v="0"/>
    <n v="0"/>
    <n v="0"/>
    <n v="0"/>
    <n v="0"/>
    <n v="0"/>
    <n v="0"/>
    <n v="0"/>
    <s v="하"/>
    <n v="0"/>
    <n v="0"/>
    <n v="0"/>
    <m/>
    <m/>
    <m/>
  </r>
  <r>
    <s v="mallap3_x000a_mallap4"/>
    <x v="0"/>
    <s v="인터넷-업체"/>
    <x v="1"/>
    <n v="404"/>
    <n v="871"/>
    <n v="4"/>
    <n v="0"/>
    <n v="0"/>
    <n v="0"/>
    <n v="0"/>
    <n v="0"/>
    <n v="408"/>
    <s v="중"/>
    <n v="0"/>
    <n v="0"/>
    <n v="0"/>
    <n v="2"/>
    <s v="공수고정"/>
    <s v="외주업체 위탁 운영_x000a_처음앤씨 : 백영민 과장_x000a_(010-3357-6843)_x000a_- 업체 산정 공수 : 2MM (2016.05.24 처음앤씨)_x000a_- 업체 공수만 산정하면 별도 공수 필요 없음(2016.05.24 김세종 선임)"/>
  </r>
  <r>
    <m/>
    <x v="0"/>
    <s v="인터넷"/>
    <x v="2"/>
    <n v="60"/>
    <n v="509"/>
    <n v="0"/>
    <n v="2"/>
    <n v="122"/>
    <n v="0"/>
    <n v="0"/>
    <n v="0"/>
    <n v="60"/>
    <s v="중"/>
    <n v="0.38961038961038957"/>
    <n v="0.27272727272727271"/>
    <n v="0.66233766233766223"/>
    <m/>
    <m/>
    <m/>
  </r>
  <r>
    <m/>
    <x v="1"/>
    <s v="인터넷"/>
    <x v="3"/>
    <n v="386"/>
    <n v="2"/>
    <n v="81"/>
    <n v="0"/>
    <n v="0"/>
    <n v="88"/>
    <n v="46"/>
    <n v="0"/>
    <n v="555"/>
    <s v="중"/>
    <n v="3.6038961038961044"/>
    <n v="2.5227272727272729"/>
    <n v="0"/>
    <m/>
    <s v="공수삭제"/>
    <s v="- EJB 존재_x000a_- 2016년 하반기에 기간계로 편입 후 기존 시스템에서 폐기될 계획으로 노후서버프로젝트에서 범위 제외(2016.05.27 송진회 차장)"/>
  </r>
  <r>
    <m/>
    <x v="0"/>
    <s v="인터넷"/>
    <x v="4"/>
    <n v="51"/>
    <n v="0"/>
    <n v="0"/>
    <n v="0"/>
    <n v="0"/>
    <n v="0"/>
    <n v="0"/>
    <n v="0"/>
    <n v="51"/>
    <s v="중"/>
    <n v="0.33116883116883117"/>
    <n v="0.23181818181818181"/>
    <n v="0.56298701298701292"/>
    <m/>
    <m/>
    <m/>
  </r>
  <r>
    <s v="mallap5"/>
    <x v="0"/>
    <s v="인터넷"/>
    <x v="0"/>
    <n v="1217"/>
    <n v="133"/>
    <n v="13"/>
    <n v="0"/>
    <n v="0"/>
    <n v="8"/>
    <n v="379"/>
    <m/>
    <n v="1238"/>
    <s v="하"/>
    <n v="4.6893939393939394"/>
    <n v="5.627272727272727"/>
    <n v="8"/>
    <n v="1"/>
    <s v="공수고정"/>
    <s v="MDM 솔루션 영역의 소스가 포함되어 업체 지원 필요_x000a_- MDM업체 : 쏘몬 김병기 부장_x000a_(010-8200-4530)"/>
  </r>
  <r>
    <m/>
    <x v="0"/>
    <s v="인터넷"/>
    <x v="5"/>
    <n v="178"/>
    <n v="34"/>
    <n v="0"/>
    <n v="9"/>
    <n v="0"/>
    <n v="0"/>
    <n v="30"/>
    <n v="42"/>
    <n v="220"/>
    <s v="하"/>
    <n v="0.83333333333333326"/>
    <n v="1"/>
    <n v="1.8333333333333333"/>
    <m/>
    <m/>
    <m/>
  </r>
  <r>
    <m/>
    <x v="0"/>
    <s v="인터넷"/>
    <x v="6"/>
    <n v="263"/>
    <n v="885"/>
    <n v="46"/>
    <n v="49"/>
    <n v="0"/>
    <n v="0"/>
    <n v="175"/>
    <n v="0"/>
    <n v="309"/>
    <s v="하"/>
    <n v="1.1704545454545454"/>
    <n v="1.4045454545454545"/>
    <n v="2.5750000000000002"/>
    <m/>
    <m/>
    <s v="삼성화재 정보전략에서 분양받은 S-frame을 사용"/>
  </r>
  <r>
    <m/>
    <x v="0"/>
    <s v="인터넷"/>
    <x v="7"/>
    <n v="138"/>
    <n v="54"/>
    <n v="33"/>
    <n v="0"/>
    <n v="0"/>
    <n v="0"/>
    <n v="61"/>
    <n v="71"/>
    <n v="242"/>
    <s v="하"/>
    <n v="0.91666666666666674"/>
    <n v="1.0999999999999999"/>
    <n v="2.0166666666666666"/>
    <m/>
    <m/>
    <m/>
  </r>
  <r>
    <s v="intweb01_x000a_intweb02_x000a_intweb03"/>
    <x v="2"/>
    <s v="사내"/>
    <x v="8"/>
    <n v="0"/>
    <n v="0"/>
    <n v="0"/>
    <n v="0"/>
    <n v="0"/>
    <n v="0"/>
    <n v="0"/>
    <n v="0"/>
    <n v="0"/>
    <s v="하"/>
    <n v="0"/>
    <n v="0"/>
    <n v="0"/>
    <m/>
    <s v="공수고정"/>
    <s v="- 웹서버만 있어, PGM 갯수로 공수 산정시 공수 없게됨._x000a_  이에 테스트 공수 0.2 추가하여 공수 고정함(2016.05.24 서영실 책임)"/>
  </r>
  <r>
    <m/>
    <x v="2"/>
    <s v="사내"/>
    <x v="9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10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11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12"/>
    <n v="0"/>
    <n v="0"/>
    <n v="0"/>
    <n v="0"/>
    <n v="0"/>
    <n v="0"/>
    <n v="0"/>
    <n v="0"/>
    <n v="0"/>
    <s v="하"/>
    <n v="0"/>
    <n v="0"/>
    <n v="0"/>
    <m/>
    <m/>
    <m/>
  </r>
  <r>
    <m/>
    <x v="2"/>
    <s v="PPAS"/>
    <x v="13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14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-업체"/>
    <x v="15"/>
    <n v="0"/>
    <n v="0"/>
    <n v="0"/>
    <n v="0"/>
    <n v="0"/>
    <n v="0"/>
    <n v="0"/>
    <n v="88"/>
    <n v="88"/>
    <s v="중"/>
    <n v="0"/>
    <n v="0"/>
    <n v="0"/>
    <n v="0"/>
    <s v="공수고정"/>
    <s v="PHP사용"/>
  </r>
  <r>
    <m/>
    <x v="2"/>
    <s v="사내"/>
    <x v="16"/>
    <n v="0"/>
    <n v="0"/>
    <n v="0"/>
    <n v="0"/>
    <n v="0"/>
    <n v="0"/>
    <n v="0"/>
    <n v="0"/>
    <n v="0"/>
    <s v="하"/>
    <n v="0"/>
    <n v="0"/>
    <n v="0"/>
    <m/>
    <m/>
    <m/>
  </r>
  <r>
    <m/>
    <x v="0"/>
    <s v="PPAS"/>
    <x v="17"/>
    <n v="0"/>
    <n v="0"/>
    <n v="0"/>
    <n v="3"/>
    <n v="0"/>
    <n v="0"/>
    <n v="0"/>
    <n v="0"/>
    <n v="0"/>
    <s v="하"/>
    <n v="0"/>
    <n v="0"/>
    <n v="0"/>
    <m/>
    <m/>
    <m/>
  </r>
  <r>
    <m/>
    <x v="0"/>
    <s v="PPAS"/>
    <x v="18"/>
    <n v="0"/>
    <n v="0"/>
    <n v="0"/>
    <n v="7"/>
    <n v="0"/>
    <n v="0"/>
    <n v="0"/>
    <n v="0"/>
    <n v="0"/>
    <s v="하"/>
    <n v="0"/>
    <n v="0"/>
    <n v="0"/>
    <m/>
    <m/>
    <m/>
  </r>
  <r>
    <m/>
    <x v="2"/>
    <s v="사내"/>
    <x v="19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20"/>
    <n v="0"/>
    <n v="0"/>
    <n v="0"/>
    <n v="0"/>
    <n v="0"/>
    <n v="0"/>
    <n v="0"/>
    <n v="0"/>
    <n v="0"/>
    <s v="하"/>
    <n v="0"/>
    <n v="0"/>
    <n v="0"/>
    <m/>
    <m/>
    <m/>
  </r>
  <r>
    <m/>
    <x v="2"/>
    <s v="SAP"/>
    <x v="21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22"/>
    <n v="0"/>
    <n v="0"/>
    <n v="0"/>
    <n v="0"/>
    <n v="0"/>
    <n v="0"/>
    <n v="0"/>
    <n v="0"/>
    <n v="0"/>
    <s v="하"/>
    <n v="0"/>
    <n v="0"/>
    <n v="0"/>
    <m/>
    <m/>
    <m/>
  </r>
  <r>
    <m/>
    <x v="0"/>
    <s v="VOC"/>
    <x v="23"/>
    <n v="0"/>
    <n v="0"/>
    <n v="0"/>
    <n v="0"/>
    <n v="0"/>
    <n v="0"/>
    <n v="0"/>
    <n v="0"/>
    <n v="0"/>
    <s v="하"/>
    <n v="0"/>
    <n v="0"/>
    <n v="0"/>
    <m/>
    <m/>
    <m/>
  </r>
  <r>
    <s v="intap01"/>
    <x v="2"/>
    <s v="사내-업체"/>
    <x v="15"/>
    <n v="385"/>
    <n v="252"/>
    <n v="0"/>
    <n v="304"/>
    <n v="0"/>
    <n v="0"/>
    <n v="1269"/>
    <n v="0"/>
    <n v="385"/>
    <s v="하"/>
    <n v="0"/>
    <n v="0"/>
    <n v="0"/>
    <n v="0"/>
    <s v="공수고정"/>
    <s v="패키지로 업체(GTone) 공수만 필요함_x000a_별도 개발자 공수는 필요 없음(2016.05.24 김범진 책임)_x000a_ㄴ 패키지 특성상 이중화 구성 지원 안됨"/>
  </r>
  <r>
    <m/>
    <x v="2"/>
    <s v="SAP"/>
    <x v="21"/>
    <n v="336"/>
    <n v="147"/>
    <n v="2"/>
    <n v="45"/>
    <n v="0"/>
    <n v="0"/>
    <n v="8"/>
    <n v="0"/>
    <n v="338"/>
    <s v="하"/>
    <n v="1.2803030303030303"/>
    <n v="2.0363636363636362"/>
    <n v="0"/>
    <m/>
    <n v="0.5"/>
    <s v="SAP 연동으로 테스트 공수 추가 필요(2016.05.19 유태형 수석보)"/>
  </r>
  <r>
    <m/>
    <x v="2"/>
    <s v="사내"/>
    <x v="19"/>
    <n v="446"/>
    <n v="344"/>
    <n v="28"/>
    <n v="1"/>
    <n v="0"/>
    <n v="0"/>
    <n v="89"/>
    <n v="0"/>
    <n v="474"/>
    <s v="하"/>
    <n v="0"/>
    <n v="0"/>
    <n v="0"/>
    <m/>
    <m/>
    <s v="- Rexpert 출력툴_x000a_- Wisegrid framework 사용_x000a_  유니포스트_x000a_  - 고객지원(기술지원) 070-8676-7767_x000a_    구매, 라이센스 문의 010-4605-2705, 010-9543-3010_x000a_ "/>
  </r>
  <r>
    <s v="intap02"/>
    <x v="0"/>
    <s v="PPAS"/>
    <x v="17"/>
    <n v="140"/>
    <n v="120"/>
    <n v="0"/>
    <n v="1"/>
    <n v="0"/>
    <n v="0"/>
    <n v="1"/>
    <n v="0"/>
    <n v="140"/>
    <s v="상"/>
    <n v="2"/>
    <n v="1"/>
    <n v="2"/>
    <n v="3"/>
    <s v="공수고정"/>
    <s v="- PPAS 전환 대상 업무_x000a_-파일첨부 기능은 SDS 패키지를 사용 중임. 이게 PPAS 연계 문제가 없는지 테스트해봐야함(20163.5.18 조성경 수석보)_x000a_- PPAS로 감에 따라서 orange, data-aid 지원안됨. 대안 수립 필요_x000a_(송진회 차장 → 이현수 차장)_x000a_- chakramax, maxgauge가 지원한다고 해도 서버 운영 방안 확인 필요"/>
  </r>
  <r>
    <m/>
    <x v="2"/>
    <s v="사내"/>
    <x v="12"/>
    <n v="171"/>
    <n v="259"/>
    <n v="8"/>
    <n v="1"/>
    <m/>
    <m/>
    <m/>
    <m/>
    <n v="179"/>
    <s v="하"/>
    <n v="0"/>
    <n v="0"/>
    <n v="0"/>
    <m/>
    <n v="0.3"/>
    <s v="인터페이스 테스트 공수 추가"/>
  </r>
  <r>
    <m/>
    <x v="2"/>
    <s v="PPAS"/>
    <x v="13"/>
    <n v="140"/>
    <n v="212"/>
    <n v="0"/>
    <n v="2"/>
    <n v="0"/>
    <n v="0"/>
    <n v="0"/>
    <n v="0"/>
    <n v="140"/>
    <s v="상"/>
    <n v="2"/>
    <n v="1"/>
    <n v="0"/>
    <m/>
    <s v="공수고정"/>
    <s v="PPAS 전환 대상 업무"/>
  </r>
  <r>
    <m/>
    <x v="0"/>
    <s v="PPAS"/>
    <x v="18"/>
    <n v="59"/>
    <n v="76"/>
    <n v="3"/>
    <n v="0"/>
    <n v="0"/>
    <n v="0"/>
    <n v="2"/>
    <n v="0"/>
    <n v="62"/>
    <s v="상"/>
    <n v="1"/>
    <n v="1"/>
    <n v="2"/>
    <m/>
    <s v="공수고정"/>
    <s v="- PPAS 전환 업무_x000a_- 파일첨부 솔루션으로 Dextupload를 사용함(20165.5.18 조성경 수석보)"/>
  </r>
  <r>
    <m/>
    <x v="2"/>
    <s v="사내"/>
    <x v="9"/>
    <n v="418"/>
    <n v="463"/>
    <n v="12"/>
    <n v="82"/>
    <n v="0"/>
    <n v="0"/>
    <n v="107"/>
    <n v="42"/>
    <n v="472"/>
    <s v="하"/>
    <n v="0"/>
    <n v="0"/>
    <n v="0"/>
    <m/>
    <m/>
    <m/>
  </r>
  <r>
    <s v="intap01_x000a_intap02"/>
    <x v="2"/>
    <s v="사내"/>
    <x v="16"/>
    <n v="0"/>
    <n v="176"/>
    <n v="0"/>
    <n v="0"/>
    <n v="0"/>
    <n v="0"/>
    <n v="0"/>
    <n v="0"/>
    <n v="0"/>
    <s v="하"/>
    <n v="0"/>
    <n v="0"/>
    <n v="0"/>
    <n v="0"/>
    <m/>
    <s v="- 업체 패키지로 소스를 공개안함. CI팀에서는 jsp 정도만 관리함_x000a_- 사이버다임. 이진형 대리(010-9150-3212)_x000a_← 외부 업체(싸이버다임) 공수 확정 필요"/>
  </r>
  <r>
    <m/>
    <x v="2"/>
    <s v="사내"/>
    <x v="11"/>
    <n v="282"/>
    <n v="148"/>
    <n v="0"/>
    <n v="0"/>
    <n v="0"/>
    <n v="0"/>
    <n v="28"/>
    <n v="0"/>
    <n v="282"/>
    <s v="하"/>
    <n v="0"/>
    <n v="0"/>
    <n v="0"/>
    <m/>
    <m/>
    <m/>
  </r>
  <r>
    <m/>
    <x v="2"/>
    <s v="사내"/>
    <x v="14"/>
    <n v="243"/>
    <n v="56"/>
    <n v="3"/>
    <n v="38"/>
    <n v="0"/>
    <n v="0"/>
    <n v="65"/>
    <m/>
    <n v="246"/>
    <s v="하"/>
    <n v="0"/>
    <n v="0"/>
    <n v="0"/>
    <m/>
    <m/>
    <m/>
  </r>
  <r>
    <m/>
    <x v="2"/>
    <s v="사내"/>
    <x v="20"/>
    <n v="35"/>
    <n v="219"/>
    <n v="4"/>
    <n v="30"/>
    <n v="0"/>
    <n v="0"/>
    <n v="4"/>
    <n v="31"/>
    <n v="70"/>
    <s v="중"/>
    <n v="0"/>
    <n v="0"/>
    <n v="0"/>
    <m/>
    <m/>
    <s v="- Conerstone 프레임워크를 사용하는 시스템으로 2010년도에 전자의 시스템을 분양받아 커스터마이징함._x000a_- 개발업체는 CSPI이나 현재 연락처는 없어 현업에 연락처 요청함_x000a_- 마이싱글 이전버전의 파일첨부 기능을 사용하고 있는데, _x000a_  신규서버에서 해당 기능을 동작 여부 테스트 필요함"/>
  </r>
  <r>
    <s v="datalex"/>
    <x v="2"/>
    <s v="사내"/>
    <x v="24"/>
    <n v="0"/>
    <n v="0"/>
    <n v="47"/>
    <n v="0"/>
    <n v="0"/>
    <n v="50"/>
    <n v="0"/>
    <n v="0"/>
    <n v="97"/>
    <s v="중"/>
    <n v="0"/>
    <n v="0"/>
    <n v="0"/>
    <m/>
    <m/>
    <s v="Pro*C가 많아서 &quot;하&quot;에서 &quot;중&quot;으로 변경(2016.5.20 서영실 책임)"/>
  </r>
  <r>
    <m/>
    <x v="2"/>
    <s v="사내"/>
    <x v="20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9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19"/>
    <n v="0"/>
    <n v="0"/>
    <n v="0"/>
    <n v="0"/>
    <n v="0"/>
    <n v="0"/>
    <n v="0"/>
    <n v="0"/>
    <n v="0"/>
    <s v="하"/>
    <n v="0"/>
    <n v="0"/>
    <n v="0"/>
    <m/>
    <m/>
    <m/>
  </r>
  <r>
    <s v="datalex_x000a_datalex2"/>
    <x v="0"/>
    <s v="PPAS"/>
    <x v="18"/>
    <n v="0"/>
    <n v="0"/>
    <n v="0"/>
    <n v="0"/>
    <n v="0"/>
    <n v="0"/>
    <n v="0"/>
    <n v="0"/>
    <n v="0"/>
    <s v="상"/>
    <n v="0"/>
    <n v="0"/>
    <n v="0"/>
    <m/>
    <m/>
    <m/>
  </r>
  <r>
    <m/>
    <x v="2"/>
    <s v="사내"/>
    <x v="12"/>
    <n v="0"/>
    <n v="0"/>
    <n v="0"/>
    <n v="0"/>
    <n v="0"/>
    <n v="0"/>
    <n v="0"/>
    <n v="0"/>
    <n v="0"/>
    <s v="하"/>
    <n v="0"/>
    <n v="0"/>
    <n v="0"/>
    <m/>
    <m/>
    <m/>
  </r>
  <r>
    <m/>
    <x v="2"/>
    <s v="PPAS"/>
    <x v="13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16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14"/>
    <n v="0"/>
    <n v="0"/>
    <n v="0"/>
    <n v="0"/>
    <n v="0"/>
    <n v="0"/>
    <n v="0"/>
    <n v="0"/>
    <n v="0"/>
    <s v="하"/>
    <n v="0"/>
    <n v="0"/>
    <n v="0"/>
    <m/>
    <m/>
    <m/>
  </r>
  <r>
    <m/>
    <x v="2"/>
    <s v="사내"/>
    <x v="11"/>
    <n v="74"/>
    <n v="0"/>
    <n v="50"/>
    <n v="0"/>
    <n v="0"/>
    <n v="0"/>
    <n v="0"/>
    <n v="0"/>
    <n v="124"/>
    <s v="하"/>
    <n v="0"/>
    <n v="0"/>
    <n v="0"/>
    <m/>
    <m/>
    <m/>
  </r>
  <r>
    <m/>
    <x v="0"/>
    <s v="PPAS"/>
    <x v="17"/>
    <n v="0"/>
    <n v="0"/>
    <n v="0"/>
    <n v="0"/>
    <n v="0"/>
    <n v="0"/>
    <n v="0"/>
    <n v="0"/>
    <n v="0"/>
    <s v="상"/>
    <n v="0"/>
    <n v="0"/>
    <n v="0"/>
    <m/>
    <m/>
    <m/>
  </r>
  <r>
    <s v="ehrap01"/>
    <x v="2"/>
    <s v="사내"/>
    <x v="24"/>
    <n v="36"/>
    <n v="76"/>
    <n v="2"/>
    <n v="5"/>
    <n v="0"/>
    <n v="4"/>
    <n v="0"/>
    <n v="628"/>
    <n v="670"/>
    <s v="상"/>
    <n v="0"/>
    <n v="0"/>
    <n v="0"/>
    <m/>
    <m/>
    <m/>
  </r>
  <r>
    <s v="fbweb01_x000a_fbweb02_x000a_fbweb03_x000a_fbweb04_x000a_fbap01_x000a_fbap02_x000a_fbdb01_x000a_fbdb02"/>
    <x v="0"/>
    <s v="선복"/>
    <x v="25"/>
    <n v="2772"/>
    <n v="5478"/>
    <n v="0"/>
    <n v="343"/>
    <n v="0"/>
    <n v="0"/>
    <n v="0"/>
    <n v="0"/>
    <n v="2772"/>
    <s v="중"/>
    <n v="5"/>
    <n v="5"/>
    <n v="10"/>
    <m/>
    <s v="공수고정"/>
    <s v="- 뭐이리 프로그램 본수가 많은가?_x000a_ (2016.05.23 서영실 책임)_x000a_ㄴ 모바일, 각 벤더별 어드민도 있고 관련 화면이 많음._x000a_  - 외부업체와 I/F가 많기때문에 외부에서 개발자가 테스트하기가 어렵다._x000a_    (2016.05.24 이경섭 팀장)_x000a_ - 프로그램 base로 공수 산정하면 공수가 너무 많아져서 공수고정함_x000a_    (2016.05.24 서영실 책임)"/>
  </r>
  <r>
    <s v="v3dap01_x000a_v3dap02"/>
    <x v="0"/>
    <s v="안심-업체"/>
    <x v="26"/>
    <m/>
    <m/>
    <m/>
    <m/>
    <m/>
    <m/>
    <m/>
    <m/>
    <n v="0"/>
    <s v="상"/>
    <n v="0"/>
    <n v="0"/>
    <n v="0"/>
    <n v="3"/>
    <s v="공수고정"/>
    <m/>
  </r>
  <r>
    <s v="vmsal01"/>
    <x v="0"/>
    <s v="VOC"/>
    <x v="23"/>
    <n v="23"/>
    <n v="1"/>
    <n v="1"/>
    <n v="0"/>
    <n v="0"/>
    <n v="0"/>
    <n v="0"/>
    <n v="0"/>
    <n v="24"/>
    <s v="상"/>
    <n v="1"/>
    <n v="1"/>
    <n v="2"/>
    <m/>
    <s v="공수고정"/>
    <s v="업체에서 자체 보유한 _x000a_jFrameWork으로 개발_x000a_- 업체명 : 티엔씨솔루션즈_x000a_- 대표 : 김철(010-3369-1476)_x000a_ㄴ 24본밖에 안되는데, 개발인력 투입해서 신규 개발하면 되지 않는가? (영실)_x000a_ㄴ jFrameWork jar 파일이 하나 있다._x000a_   이걸 분석해야 하고, 로그인정도 처리해 주면 된다. 중급이상의 개발자가 1MM 정도면 개발가능할 것 같다._x000a_(2016.05.23 정일교 책임)"/>
  </r>
  <r>
    <s v="iebzweb1_x000a_iebzweb2_x000a_iebzweb3_x000a_iebzweb4"/>
    <x v="1"/>
    <s v="사내"/>
    <x v="27"/>
    <n v="0"/>
    <n v="0"/>
    <n v="0"/>
    <n v="0"/>
    <n v="0"/>
    <n v="0"/>
    <n v="0"/>
    <n v="0"/>
    <n v="0"/>
    <s v="하"/>
    <n v="0"/>
    <n v="0.3"/>
    <n v="0"/>
    <m/>
    <s v="공수제거"/>
    <s v="- 화면 테스트 필요_x000a_- 웹서버로 프로그램base로 산정하면 공수가 없어, 공수고정함_x000a_  (2016.05.24 서영실 책임)_x000a_- IT보안팀에서 7~9월 동안 개선 계획으로 검증인력 제외, _x000a_  인프라 및 기반SW 환경만 제공(~8월까지)_x000a_  어플리케이션 이관 및 검증은 IT 보안팀/CI 담당자/외주업체가 진행 예정임_x000a_  * 세부일정은 별도 협의 필요_x000a_  (2016.05.27 송진회 차장)"/>
  </r>
  <r>
    <s v="eccap01_x000a_eccap02_x000a_eccdb01"/>
    <x v="2"/>
    <s v="SAP"/>
    <x v="28"/>
    <n v="0"/>
    <n v="0"/>
    <n v="0"/>
    <n v="0"/>
    <n v="0"/>
    <n v="0"/>
    <n v="0"/>
    <n v="1600"/>
    <n v="1600"/>
    <s v="하"/>
    <n v="6.0606060606060614"/>
    <n v="7.2727272727272725"/>
    <n v="0"/>
    <n v="0"/>
    <s v="공수고정"/>
    <s v="- ABAB"/>
  </r>
  <r>
    <m/>
    <x v="2"/>
    <s v="SAP"/>
    <x v="29"/>
    <n v="0"/>
    <n v="0"/>
    <n v="0"/>
    <n v="0"/>
    <n v="0"/>
    <n v="0"/>
    <n v="0"/>
    <n v="0"/>
    <n v="0"/>
    <s v="하"/>
    <n v="0"/>
    <n v="0"/>
    <n v="0"/>
    <m/>
    <m/>
    <m/>
  </r>
  <r>
    <m/>
    <x v="2"/>
    <s v="SAP"/>
    <x v="30"/>
    <n v="0"/>
    <n v="0"/>
    <n v="0"/>
    <n v="0"/>
    <n v="0"/>
    <n v="0"/>
    <n v="0"/>
    <n v="0"/>
    <n v="0"/>
    <s v="하"/>
    <n v="0"/>
    <n v="0"/>
    <n v="0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5">
  <r>
    <x v="0"/>
    <x v="0"/>
    <s v="DMZ"/>
    <s v="mallweb1"/>
    <m/>
    <s v="UNIX"/>
    <s v="X"/>
    <m/>
  </r>
  <r>
    <x v="0"/>
    <x v="0"/>
    <s v="DMZ"/>
    <s v="mallweb2"/>
    <m/>
    <s v="UNIX"/>
    <s v="X"/>
    <m/>
  </r>
  <r>
    <x v="0"/>
    <x v="0"/>
    <s v="DMZ"/>
    <s v="iebzweb1"/>
    <s v="iwebdev"/>
    <s v="UNIX"/>
    <s v="X"/>
    <s v="-기존 4중화에서 2중화로 바꿀까? (2016.5.18 서영실 책임)"/>
  </r>
  <r>
    <x v="0"/>
    <x v="0"/>
    <s v="DMZ"/>
    <s v="iebzweb2"/>
    <s v="iwebdev"/>
    <s v="UNIX"/>
    <s v="X"/>
    <m/>
  </r>
  <r>
    <x v="0"/>
    <x v="0"/>
    <s v="DMZ"/>
    <s v="iebzweb3"/>
    <s v="iwebdev"/>
    <s v="UNIX"/>
    <s v="X"/>
    <m/>
  </r>
  <r>
    <x v="0"/>
    <x v="0"/>
    <s v="DMZ"/>
    <s v="iebzweb4"/>
    <s v="iwebdev"/>
    <s v="UNIX"/>
    <s v="X"/>
    <m/>
  </r>
  <r>
    <x v="0"/>
    <x v="0"/>
    <s v="DMZ"/>
    <s v="fbweb01"/>
    <s v="iwebdev"/>
    <s v="UNIX"/>
    <s v="X"/>
    <s v="-기존 4중화에서 2중화로 바꿀까? (2016.5.18 서영실 책임)"/>
  </r>
  <r>
    <x v="0"/>
    <x v="0"/>
    <s v="DMZ"/>
    <s v="fbweb02"/>
    <s v="iwebdev"/>
    <s v="UNIX"/>
    <s v="X"/>
    <m/>
  </r>
  <r>
    <x v="0"/>
    <x v="0"/>
    <s v="DMZ"/>
    <s v="fbweb03"/>
    <s v="iwebdev"/>
    <s v="UNIX"/>
    <s v="X"/>
    <m/>
  </r>
  <r>
    <x v="0"/>
    <x v="0"/>
    <s v="DMZ"/>
    <s v="fbweb04"/>
    <s v="iwebdev"/>
    <s v="UNIX"/>
    <s v="X"/>
    <m/>
  </r>
  <r>
    <x v="0"/>
    <x v="0"/>
    <s v="DMZ"/>
    <s v="scmdm01w"/>
    <s v="scmdmdv01w"/>
    <s v="NT"/>
    <s v="NT"/>
    <m/>
  </r>
  <r>
    <x v="0"/>
    <x v="0"/>
    <s v="DMZ"/>
    <s v="scmdm02w"/>
    <s v="scmdmdv01w"/>
    <s v="NT"/>
    <s v="NT"/>
    <m/>
  </r>
  <r>
    <x v="0"/>
    <x v="0"/>
    <s v="DMZ"/>
    <s v="smsap02"/>
    <s v="N/A"/>
    <s v="UNIX"/>
    <s v="X"/>
    <s v="Maxigent 서버(센터)_x000a_이게 왜 DMZ에 있지?_x000a_여기도 개발서버가 필요한가? (2016.5.18 서영실 책임)"/>
  </r>
  <r>
    <x v="0"/>
    <x v="0"/>
    <s v="DB/WAS존"/>
    <s v="mallap3"/>
    <m/>
    <s v="UNIX"/>
    <s v="X"/>
    <s v="바로보는 DB를 기존 ebzdb에서 신규 리눅스 오라클DB로 변경 필요(2016.5.18 서영실 책임)"/>
  </r>
  <r>
    <x v="0"/>
    <x v="0"/>
    <s v="DB/WAS존"/>
    <s v="mallap4"/>
    <m/>
    <s v="UNIX"/>
    <s v="X"/>
    <s v="바로보는 DB를 기존 ebzdb에서 신규 리눅스 오라클DB로 변경 필요(2016.5.18 서영실 책임)"/>
  </r>
  <r>
    <x v="0"/>
    <x v="0"/>
    <s v="DB/WAS존"/>
    <s v="mallap5"/>
    <m/>
    <s v="UNIX"/>
    <s v="X"/>
    <s v="여기 오라클이 있을 이유는 없지?(2016.5.18 서영실 책임)"/>
  </r>
  <r>
    <x v="0"/>
    <x v="0"/>
    <s v="DB/WAS존"/>
    <s v="fbap01"/>
    <s v="misdv02"/>
    <s v="UNIX"/>
    <s v="X"/>
    <m/>
  </r>
  <r>
    <x v="0"/>
    <x v="0"/>
    <s v="DB/WAS존"/>
    <s v="fbap02"/>
    <s v="misdv02"/>
    <s v="UNIX"/>
    <s v="X"/>
    <m/>
  </r>
  <r>
    <x v="0"/>
    <x v="0"/>
    <s v="DB/WAS존"/>
    <s v="fbdb01"/>
    <s v="misdv02"/>
    <s v="UNIX"/>
    <s v="X"/>
    <m/>
  </r>
  <r>
    <x v="0"/>
    <x v="0"/>
    <s v="DB/WAS존"/>
    <s v="fbdb02"/>
    <s v="misdv02"/>
    <s v="UNIX"/>
    <s v="X"/>
    <m/>
  </r>
  <r>
    <x v="0"/>
    <x v="0"/>
    <s v="결제 DB/WAS존"/>
    <s v="v3dap01"/>
    <m/>
    <s v="UNIX"/>
    <s v="O"/>
    <s v="온라인결제 AP 서버로 신장비가 아닌 유휴장비로 교체"/>
  </r>
  <r>
    <x v="0"/>
    <x v="0"/>
    <s v="결제 DB/WAS존"/>
    <s v="v3dap02"/>
    <m/>
    <s v="UNIX"/>
    <s v="O"/>
    <s v="온라인결제 AP 서버로 신장비가 아닌 유휴장비로 교체"/>
  </r>
  <r>
    <x v="0"/>
    <x v="0"/>
    <s v="사내망"/>
    <s v="vmsal01"/>
    <m/>
    <s v="UNIX"/>
    <s v="X"/>
    <s v="기존 기간계 서버로 넘길 수 있는지 확인 필요._x000a_개발 공수만 주면 되지 않을까?_x000a_웹 : intweb,_x000a_WAS, DB : vmsal01_x000a_ㄴ 신규 개발건으로 노후서버 성격에 맞지 않아, 뺄려고 하였으나,_x000a_    EOS된 서버로 PCI 심사시 문제가 될 수 있다고 하여 추가 요청(2016.05.26)"/>
  </r>
  <r>
    <x v="0"/>
    <x v="0"/>
    <s v="사내망"/>
    <s v="smsdb01"/>
    <s v="N/A"/>
    <s v="UNIX"/>
    <s v="X"/>
    <s v="Maxigent 서버(센터)"/>
  </r>
  <r>
    <x v="1"/>
    <x v="0"/>
    <s v="사내망"/>
    <s v="dbdev02"/>
    <s v="N/A"/>
    <s v="UNIX"/>
    <s v="X"/>
    <m/>
  </r>
  <r>
    <x v="1"/>
    <x v="0"/>
    <s v="사내망"/>
    <s v="misdv02"/>
    <s v="N/A"/>
    <s v="UNIX"/>
    <s v="X"/>
    <s v="S-HUB 개발서버로 폐기 불가(S-HUB 업무는 노후서버 대상 아님)"/>
  </r>
  <r>
    <x v="1"/>
    <x v="0"/>
    <s v="사내망"/>
    <s v="scmdmdv01w"/>
    <s v="N/A"/>
    <s v="NT"/>
    <s v="NT"/>
    <m/>
  </r>
  <r>
    <x v="1"/>
    <x v="0"/>
    <s v="사내망"/>
    <s v="iwebdev"/>
    <s v="N/A"/>
    <s v="UNIX"/>
    <s v="X"/>
    <m/>
  </r>
  <r>
    <x v="2"/>
    <x v="0"/>
    <s v="DR DB/WAS존"/>
    <s v="dv3dap01"/>
    <s v="N/A"/>
    <s v="UNIX"/>
    <s v="O"/>
    <m/>
  </r>
  <r>
    <x v="2"/>
    <x v="0"/>
    <s v="DR DB/WAS존"/>
    <s v="dv3dap02"/>
    <s v="N/A"/>
    <s v="UNIX"/>
    <s v="O"/>
    <m/>
  </r>
  <r>
    <x v="2"/>
    <x v="0"/>
    <s v="DR DMZ존"/>
    <s v="dfbwb01"/>
    <s v="N/A"/>
    <s v="UNIX"/>
    <s v="X"/>
    <m/>
  </r>
  <r>
    <x v="2"/>
    <x v="0"/>
    <s v="DR DMZ존"/>
    <s v="dfbwb02"/>
    <s v="N/A"/>
    <s v="UNIX"/>
    <s v="X"/>
    <m/>
  </r>
  <r>
    <x v="2"/>
    <x v="0"/>
    <s v="DR DB/WAS존"/>
    <s v="dfbap01"/>
    <s v="N/A"/>
    <s v="UNIX"/>
    <s v="X"/>
    <m/>
  </r>
  <r>
    <x v="2"/>
    <x v="0"/>
    <s v="DR DB/WAS존"/>
    <s v="dfbap02"/>
    <s v="N/A"/>
    <s v="UNIX"/>
    <s v="X"/>
    <m/>
  </r>
  <r>
    <x v="2"/>
    <x v="0"/>
    <s v="DR DB/WAS존"/>
    <s v="dfbdb01"/>
    <s v="N/A"/>
    <s v="UNIX"/>
    <s v="X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4" cacheId="1" applyNumberFormats="0" applyBorderFormats="0" applyFontFormats="0" applyPatternFormats="0" applyAlignmentFormats="0" applyWidthHeightFormats="1" dataCaption="값" updatedVersion="5" minRefreshableVersion="3" useAutoFormatting="1" itemPrintTitles="1" createdVersion="5" indent="0" outline="1" outlineData="1" multipleFieldFilters="0">
  <location ref="E10:G45" firstHeaderRow="0" firstDataRow="1" firstDataCol="1"/>
  <pivotFields count="20">
    <pivotField showAll="0"/>
    <pivotField axis="axisRow" showAll="0">
      <items count="4">
        <item x="0"/>
        <item x="2"/>
        <item x="1"/>
        <item t="default"/>
      </items>
    </pivotField>
    <pivotField showAll="0"/>
    <pivotField axis="axisRow" showAll="0">
      <items count="32">
        <item x="1"/>
        <item x="24"/>
        <item x="18"/>
        <item x="28"/>
        <item x="30"/>
        <item x="29"/>
        <item x="10"/>
        <item x="23"/>
        <item x="21"/>
        <item x="12"/>
        <item x="22"/>
        <item x="27"/>
        <item x="15"/>
        <item x="9"/>
        <item x="16"/>
        <item x="7"/>
        <item x="14"/>
        <item x="2"/>
        <item x="19"/>
        <item x="5"/>
        <item x="13"/>
        <item x="8"/>
        <item x="25"/>
        <item x="0"/>
        <item x="3"/>
        <item x="26"/>
        <item x="11"/>
        <item x="4"/>
        <item x="20"/>
        <item x="6"/>
        <item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76" showAll="0"/>
    <pivotField dataField="1" showAll="0"/>
    <pivotField showAll="0"/>
    <pivotField showAll="0"/>
  </pivotFields>
  <rowFields count="2">
    <field x="1"/>
    <field x="3"/>
  </rowFields>
  <rowItems count="35">
    <i>
      <x/>
    </i>
    <i r="1">
      <x/>
    </i>
    <i r="1">
      <x v="2"/>
    </i>
    <i r="1">
      <x v="7"/>
    </i>
    <i r="1">
      <x v="15"/>
    </i>
    <i r="1">
      <x v="17"/>
    </i>
    <i r="1">
      <x v="19"/>
    </i>
    <i r="1">
      <x v="22"/>
    </i>
    <i r="1">
      <x v="23"/>
    </i>
    <i r="1">
      <x v="25"/>
    </i>
    <i r="1">
      <x v="27"/>
    </i>
    <i r="1">
      <x v="29"/>
    </i>
    <i r="1">
      <x v="30"/>
    </i>
    <i>
      <x v="1"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6"/>
    </i>
    <i r="1">
      <x v="18"/>
    </i>
    <i r="1">
      <x v="20"/>
    </i>
    <i r="1">
      <x v="21"/>
    </i>
    <i r="1">
      <x v="26"/>
    </i>
    <i r="1">
      <x v="28"/>
    </i>
    <i>
      <x v="2"/>
    </i>
    <i r="1">
      <x v="11"/>
    </i>
    <i r="1"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합계 : 개발자공수" fld="16" baseField="0" baseItem="0" numFmtId="176"/>
    <dataField name="합계 : 업체공수" fld="17" baseField="1" baseItem="0"/>
  </dataFields>
  <formats count="16">
    <format dxfId="1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">
      <pivotArea dataOnly="0" labelOnly="1" fieldPosition="0">
        <references count="2">
          <reference field="1" count="1" selected="0">
            <x v="0"/>
          </reference>
          <reference field="3" count="1">
            <x v="2"/>
          </reference>
        </references>
      </pivotArea>
    </format>
    <format dxfId="13">
      <pivotArea dataOnly="0" labelOnly="1" fieldPosition="0">
        <references count="2">
          <reference field="1" count="1" selected="0">
            <x v="0"/>
          </reference>
          <reference field="3" count="1">
            <x v="7"/>
          </reference>
        </references>
      </pivotArea>
    </format>
    <format dxfId="12">
      <pivotArea dataOnly="0" labelOnly="1" fieldPosition="0">
        <references count="2">
          <reference field="1" count="1" selected="0">
            <x v="0"/>
          </reference>
          <reference field="3" count="1">
            <x v="11"/>
          </reference>
        </references>
      </pivotArea>
    </format>
    <format dxfId="11">
      <pivotArea dataOnly="0" labelOnly="1" fieldPosition="0">
        <references count="2">
          <reference field="1" count="1" selected="0">
            <x v="0"/>
          </reference>
          <reference field="3" count="1">
            <x v="15"/>
          </reference>
        </references>
      </pivotArea>
    </format>
    <format dxfId="10">
      <pivotArea dataOnly="0" labelOnly="1" fieldPosition="0">
        <references count="2">
          <reference field="1" count="1" selected="0">
            <x v="0"/>
          </reference>
          <reference field="3" count="1">
            <x v="17"/>
          </reference>
        </references>
      </pivotArea>
    </format>
    <format dxfId="9">
      <pivotArea dataOnly="0" labelOnly="1" fieldPosition="0">
        <references count="2">
          <reference field="1" count="1" selected="0">
            <x v="0"/>
          </reference>
          <reference field="3" count="1">
            <x v="27"/>
          </reference>
        </references>
      </pivotArea>
    </format>
    <format dxfId="8">
      <pivotArea dataOnly="0" labelOnly="1" fieldPosition="0">
        <references count="2">
          <reference field="1" count="1" selected="0">
            <x v="0"/>
          </reference>
          <reference field="3" count="1">
            <x v="29"/>
          </reference>
        </references>
      </pivotArea>
    </format>
    <format dxfId="7">
      <pivotArea dataOnly="0" labelOnly="1" fieldPosition="0">
        <references count="2">
          <reference field="1" count="1" selected="0">
            <x v="0"/>
          </reference>
          <reference field="3" count="1">
            <x v="30"/>
          </reference>
        </references>
      </pivotArea>
    </format>
    <format dxfId="6">
      <pivotArea dataOnly="0" labelOnly="1" fieldPosition="0">
        <references count="2">
          <reference field="1" count="1" selected="0">
            <x v="0"/>
          </reference>
          <reference field="3" count="1">
            <x v="25"/>
          </reference>
        </references>
      </pivotArea>
    </format>
    <format dxfId="5">
      <pivotArea dataOnly="0" labelOnly="1" fieldPosition="0">
        <references count="2">
          <reference field="1" count="1" selected="0">
            <x v="0"/>
          </reference>
          <reference field="3" count="1">
            <x v="23"/>
          </reference>
        </references>
      </pivotArea>
    </format>
    <format dxfId="4">
      <pivotArea dataOnly="0" labelOnly="1" fieldPosition="0">
        <references count="2">
          <reference field="1" count="1" selected="0">
            <x v="0"/>
          </reference>
          <reference field="3" count="1">
            <x v="22"/>
          </reference>
        </references>
      </pivotArea>
    </format>
    <format dxfId="3">
      <pivotArea dataOnly="0" labelOnly="1" fieldPosition="0">
        <references count="2">
          <reference field="1" count="1" selected="0">
            <x v="0"/>
          </reference>
          <reference field="3" count="1">
            <x v="19"/>
          </reference>
        </references>
      </pivotArea>
    </format>
    <format dxfId="2">
      <pivotArea dataOnly="0" labelOnly="1" fieldPosition="0">
        <references count="2">
          <reference field="1" count="1" selected="0">
            <x v="0"/>
          </reference>
          <reference field="3" count="1">
            <x v="0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1">
            <x v="7"/>
          </reference>
        </references>
      </pivotArea>
    </format>
    <format dxfId="0">
      <pivotArea dataOnly="0" labelOnly="1" fieldPosition="0">
        <references count="2">
          <reference field="1" count="1" selected="0">
            <x v="0"/>
          </reference>
          <reference field="3" count="1">
            <x v="7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피벗 테이블2" cacheId="2" applyNumberFormats="0" applyBorderFormats="0" applyFontFormats="0" applyPatternFormats="0" applyAlignmentFormats="0" applyWidthHeightFormats="1" dataCaption="값" updatedVersion="5" minRefreshableVersion="3" useAutoFormatting="1" itemPrintTitles="1" createdVersion="5" indent="0" outline="1" outlineData="1" multipleFieldFilters="0">
  <location ref="A10:B15" firstHeaderRow="1" firstDataRow="1" firstDataCol="1"/>
  <pivotFields count="8">
    <pivotField axis="axisRow" showAll="0">
      <items count="4">
        <item x="2"/>
        <item x="1"/>
        <item x="0"/>
        <item t="default"/>
      </items>
    </pivotField>
    <pivotField axis="axisRow" showAll="0">
      <items count="3">
        <item x="0"/>
        <item m="1" x="1"/>
        <item t="default"/>
      </items>
    </pivotField>
    <pivotField showAll="0"/>
    <pivotField dataField="1" showAll="0"/>
    <pivotField showAll="0"/>
    <pivotField showAll="0" defaultSubtotal="0"/>
    <pivotField showAll="0"/>
    <pivotField showAll="0"/>
  </pivotFields>
  <rowFields count="2">
    <field x="1"/>
    <field x="0"/>
  </rowFields>
  <rowItems count="5">
    <i>
      <x/>
    </i>
    <i r="1">
      <x/>
    </i>
    <i r="1">
      <x v="1"/>
    </i>
    <i r="1">
      <x v="2"/>
    </i>
    <i t="grand">
      <x/>
    </i>
  </rowItems>
  <colItems count="1">
    <i/>
  </colItems>
  <dataFields count="1">
    <dataField name="개수 : 서버명" fld="3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피벗 테이블5" cacheId="0" applyNumberFormats="0" applyBorderFormats="0" applyFontFormats="0" applyPatternFormats="0" applyAlignmentFormats="0" applyWidthHeightFormats="1" dataCaption="값" updatedVersion="5" minRefreshableVersion="3" useAutoFormatting="1" itemPrintTitles="1" createdVersion="5" indent="0" outline="1" outlineData="1" multipleFieldFilters="0">
  <location ref="C10:D44" firstHeaderRow="1" firstDataRow="1" firstDataCol="1"/>
  <pivotFields count="14">
    <pivotField axis="axisRow" showAll="0">
      <items count="4">
        <item x="0"/>
        <item x="2"/>
        <item x="1"/>
        <item t="default"/>
      </items>
    </pivotField>
    <pivotField showAll="0"/>
    <pivotField axis="axisRow" dataField="1" showAll="0">
      <items count="31">
        <item x="3"/>
        <item x="26"/>
        <item x="20"/>
        <item x="27"/>
        <item x="29"/>
        <item x="28"/>
        <item x="12"/>
        <item x="25"/>
        <item x="23"/>
        <item x="14"/>
        <item x="24"/>
        <item x="17"/>
        <item x="8"/>
        <item x="18"/>
        <item x="10"/>
        <item x="16"/>
        <item x="4"/>
        <item x="21"/>
        <item x="7"/>
        <item x="15"/>
        <item x="11"/>
        <item x="0"/>
        <item x="2"/>
        <item x="5"/>
        <item x="1"/>
        <item x="13"/>
        <item x="6"/>
        <item x="22"/>
        <item x="9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34">
    <i>
      <x/>
    </i>
    <i r="1">
      <x/>
    </i>
    <i r="1">
      <x v="2"/>
    </i>
    <i r="1">
      <x v="7"/>
    </i>
    <i r="1">
      <x v="10"/>
    </i>
    <i r="1">
      <x v="14"/>
    </i>
    <i r="1">
      <x v="16"/>
    </i>
    <i r="1">
      <x v="18"/>
    </i>
    <i r="1">
      <x v="21"/>
    </i>
    <i r="1">
      <x v="22"/>
    </i>
    <i r="1">
      <x v="24"/>
    </i>
    <i r="1">
      <x v="26"/>
    </i>
    <i r="1">
      <x v="28"/>
    </i>
    <i r="1">
      <x v="29"/>
    </i>
    <i>
      <x v="1"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1"/>
    </i>
    <i r="1">
      <x v="12"/>
    </i>
    <i r="1">
      <x v="13"/>
    </i>
    <i r="1">
      <x v="15"/>
    </i>
    <i r="1">
      <x v="17"/>
    </i>
    <i r="1">
      <x v="19"/>
    </i>
    <i r="1">
      <x v="20"/>
    </i>
    <i r="1">
      <x v="25"/>
    </i>
    <i r="1">
      <x v="27"/>
    </i>
    <i>
      <x v="2"/>
    </i>
    <i r="1">
      <x v="23"/>
    </i>
    <i t="grand">
      <x/>
    </i>
  </rowItems>
  <colItems count="1">
    <i/>
  </colItems>
  <dataFields count="1">
    <dataField name="개수 : 업무명" fld="2" subtotal="count" baseField="0" baseItem="0"/>
  </dataFields>
  <formats count="2">
    <format dxfId="17">
      <pivotArea dataOnly="0" labelOnly="1" fieldPosition="0">
        <references count="2">
          <reference field="0" count="1" selected="0">
            <x v="0"/>
          </reference>
          <reference field="2" count="1">
            <x v="10"/>
          </reference>
        </references>
      </pivotArea>
    </format>
    <format dxfId="16">
      <pivotArea dataOnly="0" labelOnly="1" fieldPosition="0">
        <references count="2">
          <reference field="0" count="1" selected="0">
            <x v="0"/>
          </reference>
          <reference field="2" count="1">
            <x v="23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zoomScaleNormal="100" workbookViewId="0">
      <selection activeCell="E16" sqref="E16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37.5" customWidth="1"/>
    <col min="4" max="4" width="13.125" bestFit="1" customWidth="1"/>
    <col min="5" max="5" width="37.5" customWidth="1"/>
    <col min="6" max="6" width="17.375" customWidth="1"/>
    <col min="7" max="7" width="15.25" bestFit="1" customWidth="1"/>
    <col min="13" max="13" width="11.25" bestFit="1" customWidth="1"/>
  </cols>
  <sheetData>
    <row r="1" spans="1:13" x14ac:dyDescent="0.3">
      <c r="A1" s="65" t="s">
        <v>72</v>
      </c>
      <c r="B1" s="65"/>
      <c r="C1" s="65" t="s">
        <v>65</v>
      </c>
      <c r="D1" s="7"/>
      <c r="E1" s="2"/>
      <c r="F1" s="2"/>
      <c r="G1" s="2"/>
      <c r="H1" s="2"/>
      <c r="I1" s="2"/>
      <c r="J1" s="2"/>
      <c r="K1" s="2"/>
    </row>
    <row r="2" spans="1:13" ht="40.5" x14ac:dyDescent="0.3">
      <c r="A2" s="224" t="s">
        <v>61</v>
      </c>
      <c r="B2" s="125" t="s">
        <v>63</v>
      </c>
      <c r="C2" s="126">
        <v>10</v>
      </c>
      <c r="D2" s="7"/>
      <c r="E2" s="229" t="s">
        <v>139</v>
      </c>
      <c r="F2" s="230"/>
      <c r="H2" s="15" t="s">
        <v>73</v>
      </c>
      <c r="I2" s="15" t="s">
        <v>145</v>
      </c>
      <c r="J2" s="15" t="s">
        <v>752</v>
      </c>
      <c r="K2" s="15" t="s">
        <v>10</v>
      </c>
      <c r="L2" s="15" t="s">
        <v>75</v>
      </c>
      <c r="M2" s="15" t="s">
        <v>779</v>
      </c>
    </row>
    <row r="3" spans="1:13" x14ac:dyDescent="0.3">
      <c r="A3" s="225"/>
      <c r="B3" s="1" t="s">
        <v>64</v>
      </c>
      <c r="C3" s="12">
        <v>4</v>
      </c>
      <c r="D3" s="18"/>
      <c r="E3" s="154" t="s">
        <v>141</v>
      </c>
      <c r="F3" s="123">
        <f>SUM(F4:F7)</f>
        <v>94.450324675324666</v>
      </c>
      <c r="H3" s="15" t="s">
        <v>73</v>
      </c>
      <c r="I3" s="15" t="s">
        <v>58</v>
      </c>
      <c r="J3" s="15" t="s">
        <v>59</v>
      </c>
      <c r="K3" s="15" t="s">
        <v>60</v>
      </c>
      <c r="L3" s="15" t="s">
        <v>74</v>
      </c>
      <c r="M3" s="15" t="s">
        <v>780</v>
      </c>
    </row>
    <row r="4" spans="1:13" x14ac:dyDescent="0.3">
      <c r="A4" s="226" t="s">
        <v>62</v>
      </c>
      <c r="B4" s="1" t="s">
        <v>71</v>
      </c>
      <c r="C4" s="12">
        <v>2</v>
      </c>
      <c r="D4" s="92"/>
      <c r="E4" s="154" t="s">
        <v>865</v>
      </c>
      <c r="F4" s="124">
        <f>GETPIVOTDATA("합계 : 개발자공수",$E$10)</f>
        <v>31.650324675324676</v>
      </c>
      <c r="H4" s="15">
        <v>7</v>
      </c>
      <c r="I4" s="15">
        <v>7</v>
      </c>
      <c r="J4" s="15">
        <v>14</v>
      </c>
      <c r="K4" s="15">
        <f>14.3+3.5</f>
        <v>17.8</v>
      </c>
      <c r="L4" s="15">
        <v>8</v>
      </c>
      <c r="M4" s="15">
        <v>0</v>
      </c>
    </row>
    <row r="5" spans="1:13" x14ac:dyDescent="0.3">
      <c r="A5" s="224"/>
      <c r="B5" s="1" t="s">
        <v>67</v>
      </c>
      <c r="C5" s="12">
        <v>4</v>
      </c>
      <c r="D5" s="92"/>
      <c r="E5" s="154" t="s">
        <v>142</v>
      </c>
      <c r="F5" s="124">
        <f>H4+I4+J4+M4</f>
        <v>28</v>
      </c>
      <c r="G5" s="2"/>
      <c r="H5" s="2"/>
      <c r="I5" s="8"/>
      <c r="J5" s="2"/>
      <c r="K5" s="2"/>
    </row>
    <row r="6" spans="1:13" x14ac:dyDescent="0.3">
      <c r="A6" s="224"/>
      <c r="B6" s="1" t="s">
        <v>68</v>
      </c>
      <c r="C6" s="12">
        <v>7</v>
      </c>
      <c r="D6" s="92"/>
      <c r="E6" s="154" t="s">
        <v>143</v>
      </c>
      <c r="F6" s="124">
        <f>L4</f>
        <v>8</v>
      </c>
      <c r="G6" s="2"/>
      <c r="H6" s="2"/>
      <c r="I6" s="8"/>
      <c r="J6" s="2"/>
      <c r="K6" s="2"/>
    </row>
    <row r="7" spans="1:13" ht="17.25" thickBot="1" x14ac:dyDescent="0.35">
      <c r="A7" s="227"/>
      <c r="B7" s="13" t="s">
        <v>69</v>
      </c>
      <c r="C7" s="14">
        <v>12</v>
      </c>
      <c r="D7" s="92"/>
      <c r="E7" s="152" t="s">
        <v>826</v>
      </c>
      <c r="F7" s="124">
        <f>GETPIVOTDATA("합계 : 업체공수",$E$10)+K4</f>
        <v>26.8</v>
      </c>
      <c r="G7" s="93"/>
      <c r="H7" s="93"/>
      <c r="I7" s="93"/>
      <c r="J7" s="6"/>
      <c r="K7" s="2"/>
    </row>
    <row r="8" spans="1:13" x14ac:dyDescent="0.3">
      <c r="A8" s="181"/>
      <c r="B8" s="182"/>
      <c r="C8" s="182"/>
      <c r="D8" s="93"/>
      <c r="E8" s="183"/>
      <c r="F8" s="184"/>
      <c r="G8" s="93"/>
      <c r="H8" s="93"/>
      <c r="I8" s="93"/>
      <c r="J8" s="6"/>
      <c r="K8" s="2"/>
    </row>
    <row r="9" spans="1:13" x14ac:dyDescent="0.3">
      <c r="A9" s="228"/>
      <c r="B9" s="228"/>
      <c r="C9" s="228"/>
      <c r="D9" s="228"/>
      <c r="E9" s="228"/>
      <c r="F9" s="228"/>
      <c r="G9" s="228"/>
    </row>
    <row r="10" spans="1:13" x14ac:dyDescent="0.3">
      <c r="A10" s="135" t="s">
        <v>776</v>
      </c>
      <c r="B10" t="s">
        <v>836</v>
      </c>
      <c r="C10" s="135" t="s">
        <v>776</v>
      </c>
      <c r="D10" t="s">
        <v>778</v>
      </c>
      <c r="E10" s="135" t="s">
        <v>776</v>
      </c>
      <c r="F10" t="s">
        <v>828</v>
      </c>
      <c r="G10" t="s">
        <v>837</v>
      </c>
    </row>
    <row r="11" spans="1:13" x14ac:dyDescent="0.3">
      <c r="A11" s="136" t="s">
        <v>831</v>
      </c>
      <c r="B11" s="137">
        <v>35</v>
      </c>
      <c r="C11" s="136" t="s">
        <v>831</v>
      </c>
      <c r="D11" s="137">
        <v>13</v>
      </c>
      <c r="E11" s="136" t="s">
        <v>831</v>
      </c>
      <c r="F11" s="140">
        <v>31.650324675324676</v>
      </c>
      <c r="G11" s="137">
        <v>9</v>
      </c>
    </row>
    <row r="12" spans="1:13" x14ac:dyDescent="0.3">
      <c r="A12" s="160" t="s">
        <v>775</v>
      </c>
      <c r="B12" s="137">
        <v>7</v>
      </c>
      <c r="C12" s="160" t="s">
        <v>699</v>
      </c>
      <c r="D12" s="137">
        <v>1</v>
      </c>
      <c r="E12" s="210" t="s">
        <v>699</v>
      </c>
      <c r="F12" s="140">
        <v>0</v>
      </c>
      <c r="G12" s="137">
        <v>2</v>
      </c>
    </row>
    <row r="13" spans="1:13" x14ac:dyDescent="0.3">
      <c r="A13" s="160" t="s">
        <v>774</v>
      </c>
      <c r="B13" s="137">
        <v>4</v>
      </c>
      <c r="C13" s="160" t="s">
        <v>36</v>
      </c>
      <c r="D13" s="137">
        <v>1</v>
      </c>
      <c r="E13" s="209" t="s">
        <v>36</v>
      </c>
      <c r="F13" s="140">
        <v>2</v>
      </c>
      <c r="G13" s="137"/>
    </row>
    <row r="14" spans="1:13" x14ac:dyDescent="0.3">
      <c r="A14" s="160" t="s">
        <v>773</v>
      </c>
      <c r="B14" s="137">
        <v>24</v>
      </c>
      <c r="C14" s="160" t="s">
        <v>692</v>
      </c>
      <c r="D14" s="137">
        <v>1</v>
      </c>
      <c r="E14" s="212" t="s">
        <v>692</v>
      </c>
      <c r="F14" s="213">
        <v>2</v>
      </c>
      <c r="G14" s="137"/>
    </row>
    <row r="15" spans="1:13" x14ac:dyDescent="0.3">
      <c r="A15" s="136" t="s">
        <v>777</v>
      </c>
      <c r="B15" s="137">
        <v>35</v>
      </c>
      <c r="C15" s="211" t="s">
        <v>703</v>
      </c>
      <c r="D15" s="137">
        <v>1</v>
      </c>
      <c r="E15" s="209" t="s">
        <v>701</v>
      </c>
      <c r="F15" s="140">
        <v>2.0166666666666666</v>
      </c>
      <c r="G15" s="137"/>
    </row>
    <row r="16" spans="1:13" x14ac:dyDescent="0.3">
      <c r="C16" s="160" t="s">
        <v>701</v>
      </c>
      <c r="D16" s="137">
        <v>1</v>
      </c>
      <c r="E16" s="209" t="s">
        <v>120</v>
      </c>
      <c r="F16" s="140">
        <v>0.66233766233766223</v>
      </c>
      <c r="G16" s="137"/>
    </row>
    <row r="17" spans="3:7" x14ac:dyDescent="0.3">
      <c r="C17" s="160" t="s">
        <v>120</v>
      </c>
      <c r="D17" s="137">
        <v>1</v>
      </c>
      <c r="E17" s="209" t="s">
        <v>693</v>
      </c>
      <c r="F17" s="140">
        <v>1.8333333333333333</v>
      </c>
      <c r="G17" s="137"/>
    </row>
    <row r="18" spans="3:7" x14ac:dyDescent="0.3">
      <c r="C18" s="160" t="s">
        <v>693</v>
      </c>
      <c r="D18" s="137">
        <v>1</v>
      </c>
      <c r="E18" s="209" t="s">
        <v>700</v>
      </c>
      <c r="F18" s="140">
        <v>10</v>
      </c>
      <c r="G18" s="137"/>
    </row>
    <row r="19" spans="3:7" x14ac:dyDescent="0.3">
      <c r="C19" s="160" t="s">
        <v>700</v>
      </c>
      <c r="D19" s="137">
        <v>1</v>
      </c>
      <c r="E19" s="209" t="s">
        <v>694</v>
      </c>
      <c r="F19" s="140">
        <v>8</v>
      </c>
      <c r="G19" s="137">
        <v>1</v>
      </c>
    </row>
    <row r="20" spans="3:7" x14ac:dyDescent="0.3">
      <c r="C20" s="160" t="s">
        <v>694</v>
      </c>
      <c r="D20" s="137">
        <v>1</v>
      </c>
      <c r="E20" s="209" t="s">
        <v>110</v>
      </c>
      <c r="F20" s="140">
        <v>0</v>
      </c>
      <c r="G20" s="137">
        <v>3</v>
      </c>
    </row>
    <row r="21" spans="3:7" x14ac:dyDescent="0.3">
      <c r="C21" s="160" t="s">
        <v>110</v>
      </c>
      <c r="D21" s="137">
        <v>1</v>
      </c>
      <c r="E21" s="209" t="s">
        <v>704</v>
      </c>
      <c r="F21" s="140">
        <v>0.56298701298701292</v>
      </c>
      <c r="G21" s="137"/>
    </row>
    <row r="22" spans="3:7" x14ac:dyDescent="0.3">
      <c r="C22" s="160" t="s">
        <v>704</v>
      </c>
      <c r="D22" s="137">
        <v>1</v>
      </c>
      <c r="E22" s="209" t="s">
        <v>702</v>
      </c>
      <c r="F22" s="140">
        <v>2.5750000000000002</v>
      </c>
      <c r="G22" s="137"/>
    </row>
    <row r="23" spans="3:7" x14ac:dyDescent="0.3">
      <c r="C23" s="160" t="s">
        <v>702</v>
      </c>
      <c r="D23" s="137">
        <v>1</v>
      </c>
      <c r="E23" s="209" t="s">
        <v>33</v>
      </c>
      <c r="F23" s="140">
        <v>2</v>
      </c>
      <c r="G23" s="137">
        <v>3</v>
      </c>
    </row>
    <row r="24" spans="3:7" x14ac:dyDescent="0.3">
      <c r="C24" s="160" t="s">
        <v>33</v>
      </c>
      <c r="D24" s="137">
        <v>1</v>
      </c>
      <c r="E24" s="136" t="s">
        <v>833</v>
      </c>
      <c r="F24" s="140">
        <v>0</v>
      </c>
      <c r="G24" s="137">
        <v>0</v>
      </c>
    </row>
    <row r="25" spans="3:7" x14ac:dyDescent="0.3">
      <c r="C25" s="136" t="s">
        <v>833</v>
      </c>
      <c r="D25" s="137">
        <v>16</v>
      </c>
      <c r="E25" s="160" t="s">
        <v>427</v>
      </c>
      <c r="F25" s="140">
        <v>0</v>
      </c>
      <c r="G25" s="137"/>
    </row>
    <row r="26" spans="3:7" x14ac:dyDescent="0.3">
      <c r="C26" s="160" t="s">
        <v>427</v>
      </c>
      <c r="D26" s="137">
        <v>1</v>
      </c>
      <c r="E26" s="160" t="s">
        <v>696</v>
      </c>
      <c r="F26" s="140">
        <v>0</v>
      </c>
      <c r="G26" s="137">
        <v>0</v>
      </c>
    </row>
    <row r="27" spans="3:7" x14ac:dyDescent="0.3">
      <c r="C27" s="160" t="s">
        <v>696</v>
      </c>
      <c r="D27" s="137">
        <v>1</v>
      </c>
      <c r="E27" s="160" t="s">
        <v>695</v>
      </c>
      <c r="F27" s="140">
        <v>0</v>
      </c>
      <c r="G27" s="137"/>
    </row>
    <row r="28" spans="3:7" x14ac:dyDescent="0.3">
      <c r="C28" s="160" t="s">
        <v>695</v>
      </c>
      <c r="D28" s="137">
        <v>1</v>
      </c>
      <c r="E28" s="160" t="s">
        <v>784</v>
      </c>
      <c r="F28" s="140">
        <v>0</v>
      </c>
      <c r="G28" s="137"/>
    </row>
    <row r="29" spans="3:7" x14ac:dyDescent="0.3">
      <c r="C29" s="160" t="s">
        <v>784</v>
      </c>
      <c r="D29" s="137">
        <v>1</v>
      </c>
      <c r="E29" s="160" t="s">
        <v>117</v>
      </c>
      <c r="F29" s="140">
        <v>0</v>
      </c>
      <c r="G29" s="137"/>
    </row>
    <row r="30" spans="3:7" x14ac:dyDescent="0.3">
      <c r="C30" s="160" t="s">
        <v>117</v>
      </c>
      <c r="D30" s="137">
        <v>1</v>
      </c>
      <c r="E30" s="160" t="s">
        <v>697</v>
      </c>
      <c r="F30" s="140">
        <v>0</v>
      </c>
      <c r="G30" s="137"/>
    </row>
    <row r="31" spans="3:7" x14ac:dyDescent="0.3">
      <c r="C31" s="160" t="s">
        <v>697</v>
      </c>
      <c r="D31" s="137">
        <v>1</v>
      </c>
      <c r="E31" s="160" t="s">
        <v>34</v>
      </c>
      <c r="F31" s="140">
        <v>0</v>
      </c>
      <c r="G31" s="137"/>
    </row>
    <row r="32" spans="3:7" x14ac:dyDescent="0.3">
      <c r="C32" s="160" t="s">
        <v>34</v>
      </c>
      <c r="D32" s="137">
        <v>1</v>
      </c>
      <c r="E32" s="160" t="s">
        <v>703</v>
      </c>
      <c r="F32" s="140">
        <v>0</v>
      </c>
      <c r="G32" s="137"/>
    </row>
    <row r="33" spans="3:7" x14ac:dyDescent="0.3">
      <c r="C33" s="160" t="s">
        <v>874</v>
      </c>
      <c r="D33" s="137">
        <v>1</v>
      </c>
      <c r="E33" s="160" t="s">
        <v>874</v>
      </c>
      <c r="F33" s="140">
        <v>0</v>
      </c>
      <c r="G33" s="137">
        <v>0</v>
      </c>
    </row>
    <row r="34" spans="3:7" x14ac:dyDescent="0.3">
      <c r="C34" s="160" t="s">
        <v>875</v>
      </c>
      <c r="D34" s="137">
        <v>1</v>
      </c>
      <c r="E34" s="160" t="s">
        <v>875</v>
      </c>
      <c r="F34" s="140">
        <v>0</v>
      </c>
      <c r="G34" s="137"/>
    </row>
    <row r="35" spans="3:7" x14ac:dyDescent="0.3">
      <c r="C35" s="160" t="s">
        <v>116</v>
      </c>
      <c r="D35" s="137">
        <v>1</v>
      </c>
      <c r="E35" s="160" t="s">
        <v>116</v>
      </c>
      <c r="F35" s="140">
        <v>0</v>
      </c>
      <c r="G35" s="137">
        <v>0</v>
      </c>
    </row>
    <row r="36" spans="3:7" x14ac:dyDescent="0.3">
      <c r="C36" s="160" t="s">
        <v>876</v>
      </c>
      <c r="D36" s="137">
        <v>1</v>
      </c>
      <c r="E36" s="160" t="s">
        <v>876</v>
      </c>
      <c r="F36" s="140">
        <v>0</v>
      </c>
      <c r="G36" s="137"/>
    </row>
    <row r="37" spans="3:7" x14ac:dyDescent="0.3">
      <c r="C37" s="160" t="s">
        <v>115</v>
      </c>
      <c r="D37" s="137">
        <v>1</v>
      </c>
      <c r="E37" s="160" t="s">
        <v>115</v>
      </c>
      <c r="F37" s="140">
        <v>0</v>
      </c>
      <c r="G37" s="137"/>
    </row>
    <row r="38" spans="3:7" x14ac:dyDescent="0.3">
      <c r="C38" s="160" t="s">
        <v>35</v>
      </c>
      <c r="D38" s="137">
        <v>1</v>
      </c>
      <c r="E38" s="160" t="s">
        <v>35</v>
      </c>
      <c r="F38" s="140">
        <v>0</v>
      </c>
      <c r="G38" s="137"/>
    </row>
    <row r="39" spans="3:7" x14ac:dyDescent="0.3">
      <c r="C39" s="160" t="s">
        <v>118</v>
      </c>
      <c r="D39" s="137">
        <v>1</v>
      </c>
      <c r="E39" s="160" t="s">
        <v>118</v>
      </c>
      <c r="F39" s="140">
        <v>0</v>
      </c>
      <c r="G39" s="137"/>
    </row>
    <row r="40" spans="3:7" x14ac:dyDescent="0.3">
      <c r="C40" s="160" t="s">
        <v>723</v>
      </c>
      <c r="D40" s="137">
        <v>1</v>
      </c>
      <c r="E40" s="160" t="s">
        <v>723</v>
      </c>
      <c r="F40" s="140">
        <v>0</v>
      </c>
      <c r="G40" s="137"/>
    </row>
    <row r="41" spans="3:7" x14ac:dyDescent="0.3">
      <c r="C41" s="160" t="s">
        <v>877</v>
      </c>
      <c r="D41" s="137">
        <v>1</v>
      </c>
      <c r="E41" s="160" t="s">
        <v>877</v>
      </c>
      <c r="F41" s="140">
        <v>0</v>
      </c>
      <c r="G41" s="137"/>
    </row>
    <row r="42" spans="3:7" x14ac:dyDescent="0.3">
      <c r="C42" s="136" t="s">
        <v>881</v>
      </c>
      <c r="D42" s="137">
        <v>1</v>
      </c>
      <c r="E42" s="136" t="s">
        <v>881</v>
      </c>
      <c r="F42" s="140">
        <v>0</v>
      </c>
      <c r="G42" s="137"/>
    </row>
    <row r="43" spans="3:7" x14ac:dyDescent="0.3">
      <c r="C43" s="160" t="s">
        <v>698</v>
      </c>
      <c r="D43" s="137">
        <v>1</v>
      </c>
      <c r="E43" s="160" t="s">
        <v>769</v>
      </c>
      <c r="F43" s="140">
        <v>0</v>
      </c>
      <c r="G43" s="137"/>
    </row>
    <row r="44" spans="3:7" x14ac:dyDescent="0.3">
      <c r="C44" s="136" t="s">
        <v>777</v>
      </c>
      <c r="D44" s="137">
        <v>30</v>
      </c>
      <c r="E44" s="160" t="s">
        <v>698</v>
      </c>
      <c r="F44" s="140">
        <v>0</v>
      </c>
      <c r="G44" s="137"/>
    </row>
    <row r="45" spans="3:7" x14ac:dyDescent="0.3">
      <c r="E45" s="136" t="s">
        <v>777</v>
      </c>
      <c r="F45" s="140">
        <v>31.650324675324676</v>
      </c>
      <c r="G45" s="137">
        <v>9</v>
      </c>
    </row>
  </sheetData>
  <mergeCells count="6">
    <mergeCell ref="A2:A3"/>
    <mergeCell ref="A4:A7"/>
    <mergeCell ref="A9:B9"/>
    <mergeCell ref="E2:F2"/>
    <mergeCell ref="E9:G9"/>
    <mergeCell ref="C9:D9"/>
  </mergeCells>
  <phoneticPr fontId="8" type="noConversion"/>
  <pageMargins left="0.7" right="0.7" top="0.75" bottom="0.75" header="0.3" footer="0.3"/>
  <pageSetup paperSize="9" orientation="portrait"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opLeftCell="A4" workbookViewId="0">
      <pane xSplit="2" topLeftCell="N1" activePane="topRight" state="frozen"/>
      <selection pane="topRight" activeCell="N24" sqref="N24"/>
    </sheetView>
  </sheetViews>
  <sheetFormatPr defaultColWidth="9" defaultRowHeight="16.5" x14ac:dyDescent="0.3"/>
  <cols>
    <col min="1" max="1" width="15.125" style="32" customWidth="1"/>
    <col min="2" max="2" width="30.25" style="32" customWidth="1"/>
    <col min="3" max="3" width="22.5" style="32" customWidth="1"/>
    <col min="4" max="5" width="12.5" style="32" customWidth="1"/>
    <col min="6" max="18" width="19" style="32" customWidth="1"/>
    <col min="19" max="19" width="18.625" style="32" customWidth="1"/>
    <col min="20" max="20" width="21.375" style="32" customWidth="1"/>
    <col min="21" max="21" width="24.25" style="32" customWidth="1"/>
    <col min="22" max="16384" width="9" style="32"/>
  </cols>
  <sheetData>
    <row r="1" spans="1:21" x14ac:dyDescent="0.3">
      <c r="A1" s="31" t="s">
        <v>193</v>
      </c>
      <c r="B1" s="31" t="s">
        <v>146</v>
      </c>
      <c r="C1" s="31" t="s">
        <v>147</v>
      </c>
      <c r="D1" s="31" t="s">
        <v>194</v>
      </c>
      <c r="E1" s="31" t="s">
        <v>194</v>
      </c>
      <c r="F1" s="31" t="s">
        <v>195</v>
      </c>
      <c r="G1" s="31" t="s">
        <v>196</v>
      </c>
      <c r="H1" s="31" t="s">
        <v>197</v>
      </c>
      <c r="I1" s="31" t="s">
        <v>198</v>
      </c>
      <c r="J1" s="31" t="s">
        <v>199</v>
      </c>
      <c r="K1" s="31" t="s">
        <v>200</v>
      </c>
      <c r="L1" s="31" t="s">
        <v>201</v>
      </c>
      <c r="M1" s="31" t="s">
        <v>202</v>
      </c>
      <c r="N1" s="31" t="s">
        <v>203</v>
      </c>
      <c r="O1" s="31" t="s">
        <v>204</v>
      </c>
      <c r="P1" s="31" t="s">
        <v>205</v>
      </c>
      <c r="Q1" s="31" t="s">
        <v>206</v>
      </c>
      <c r="R1" s="31" t="s">
        <v>207</v>
      </c>
      <c r="S1" s="31" t="s">
        <v>208</v>
      </c>
      <c r="T1" s="31" t="s">
        <v>209</v>
      </c>
      <c r="U1" s="31" t="s">
        <v>210</v>
      </c>
    </row>
    <row r="2" spans="1:21" x14ac:dyDescent="0.3">
      <c r="A2" s="31" t="s">
        <v>211</v>
      </c>
      <c r="B2" s="33" t="s">
        <v>15</v>
      </c>
      <c r="C2" s="31" t="s">
        <v>148</v>
      </c>
      <c r="D2" s="34" t="s">
        <v>212</v>
      </c>
      <c r="E2" s="34" t="s">
        <v>213</v>
      </c>
      <c r="F2" s="34" t="s">
        <v>214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 t="s">
        <v>215</v>
      </c>
      <c r="T2" s="34"/>
      <c r="U2" s="34"/>
    </row>
    <row r="3" spans="1:21" x14ac:dyDescent="0.3">
      <c r="A3" s="31" t="s">
        <v>211</v>
      </c>
      <c r="B3" s="33" t="s">
        <v>149</v>
      </c>
      <c r="C3" s="35" t="s">
        <v>150</v>
      </c>
      <c r="D3" s="34" t="s">
        <v>212</v>
      </c>
      <c r="E3" s="34" t="s">
        <v>213</v>
      </c>
      <c r="F3" s="34" t="s">
        <v>214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x14ac:dyDescent="0.3">
      <c r="A4" s="31" t="s">
        <v>211</v>
      </c>
      <c r="B4" s="36" t="s">
        <v>16</v>
      </c>
      <c r="C4" s="31" t="s">
        <v>151</v>
      </c>
      <c r="D4" s="34" t="s">
        <v>212</v>
      </c>
      <c r="E4" s="34" t="s">
        <v>213</v>
      </c>
      <c r="F4" s="34" t="s">
        <v>214</v>
      </c>
      <c r="G4" s="34"/>
      <c r="H4" s="34"/>
      <c r="I4" s="34"/>
      <c r="J4" s="34"/>
      <c r="K4" s="34"/>
      <c r="L4" s="34"/>
      <c r="M4" s="34" t="s">
        <v>216</v>
      </c>
      <c r="N4" s="34"/>
      <c r="O4" s="34"/>
      <c r="P4" s="34"/>
      <c r="Q4" s="34"/>
      <c r="R4" s="34"/>
      <c r="S4" s="34" t="s">
        <v>217</v>
      </c>
      <c r="T4" s="34" t="s">
        <v>218</v>
      </c>
      <c r="U4" s="37"/>
    </row>
    <row r="5" spans="1:21" x14ac:dyDescent="0.3">
      <c r="A5" s="31" t="s">
        <v>211</v>
      </c>
      <c r="B5" s="33" t="s">
        <v>17</v>
      </c>
      <c r="C5" s="31" t="s">
        <v>152</v>
      </c>
      <c r="D5" s="34" t="s">
        <v>212</v>
      </c>
      <c r="E5" s="34" t="s">
        <v>213</v>
      </c>
      <c r="F5" s="34" t="s">
        <v>214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x14ac:dyDescent="0.3">
      <c r="A6" s="31" t="s">
        <v>211</v>
      </c>
      <c r="B6" s="33" t="s">
        <v>18</v>
      </c>
      <c r="C6" s="31" t="s">
        <v>153</v>
      </c>
      <c r="D6" s="34" t="s">
        <v>212</v>
      </c>
      <c r="E6" s="34" t="s">
        <v>213</v>
      </c>
      <c r="F6" s="34" t="s">
        <v>219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x14ac:dyDescent="0.3">
      <c r="A7" s="31" t="s">
        <v>211</v>
      </c>
      <c r="B7" s="33" t="s">
        <v>19</v>
      </c>
      <c r="C7" s="31" t="s">
        <v>154</v>
      </c>
      <c r="D7" s="34" t="s">
        <v>212</v>
      </c>
      <c r="E7" s="34" t="s">
        <v>213</v>
      </c>
      <c r="F7" s="34" t="s">
        <v>219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x14ac:dyDescent="0.3">
      <c r="A8" s="31" t="s">
        <v>211</v>
      </c>
      <c r="B8" s="33" t="s">
        <v>20</v>
      </c>
      <c r="C8" s="31" t="s">
        <v>154</v>
      </c>
      <c r="D8" s="34" t="s">
        <v>212</v>
      </c>
      <c r="E8" s="34" t="s">
        <v>213</v>
      </c>
      <c r="F8" s="34" t="s">
        <v>219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x14ac:dyDescent="0.3">
      <c r="A9" s="31" t="s">
        <v>211</v>
      </c>
      <c r="B9" s="33" t="s">
        <v>21</v>
      </c>
      <c r="C9" s="31" t="s">
        <v>155</v>
      </c>
      <c r="D9" s="34" t="s">
        <v>212</v>
      </c>
      <c r="E9" s="34" t="s">
        <v>213</v>
      </c>
      <c r="F9" s="34" t="s">
        <v>219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x14ac:dyDescent="0.3">
      <c r="A10" s="31" t="s">
        <v>211</v>
      </c>
      <c r="B10" s="33" t="s">
        <v>22</v>
      </c>
      <c r="C10" s="31" t="s">
        <v>156</v>
      </c>
      <c r="D10" s="34" t="s">
        <v>212</v>
      </c>
      <c r="E10" s="34" t="s">
        <v>213</v>
      </c>
      <c r="F10" s="34" t="s">
        <v>219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 t="s">
        <v>220</v>
      </c>
      <c r="T10" s="34"/>
      <c r="U10" s="34"/>
    </row>
    <row r="11" spans="1:21" x14ac:dyDescent="0.3">
      <c r="A11" s="31" t="s">
        <v>211</v>
      </c>
      <c r="B11" s="33" t="s">
        <v>23</v>
      </c>
      <c r="C11" s="31" t="s">
        <v>148</v>
      </c>
      <c r="D11" s="34" t="s">
        <v>212</v>
      </c>
      <c r="E11" s="34" t="s">
        <v>213</v>
      </c>
      <c r="F11" s="34" t="s">
        <v>219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1" x14ac:dyDescent="0.3">
      <c r="A12" s="31" t="s">
        <v>211</v>
      </c>
      <c r="B12" s="33" t="s">
        <v>24</v>
      </c>
      <c r="C12" s="35" t="s">
        <v>150</v>
      </c>
      <c r="D12" s="34" t="s">
        <v>212</v>
      </c>
      <c r="E12" s="34" t="s">
        <v>213</v>
      </c>
      <c r="F12" s="34" t="s">
        <v>219</v>
      </c>
      <c r="G12" s="34"/>
      <c r="H12" s="34"/>
      <c r="I12" s="34"/>
      <c r="J12" s="34"/>
      <c r="K12" s="34"/>
      <c r="L12" s="34"/>
      <c r="M12" s="34"/>
      <c r="N12" s="34"/>
      <c r="O12" s="34"/>
      <c r="P12" s="34" t="s">
        <v>221</v>
      </c>
      <c r="Q12" s="34"/>
      <c r="R12" s="34"/>
      <c r="S12" s="37"/>
      <c r="T12" s="34"/>
      <c r="U12" s="34"/>
    </row>
    <row r="13" spans="1:21" x14ac:dyDescent="0.3">
      <c r="A13" s="31" t="s">
        <v>211</v>
      </c>
      <c r="B13" s="33" t="s">
        <v>25</v>
      </c>
      <c r="C13" s="35" t="s">
        <v>150</v>
      </c>
      <c r="D13" s="34" t="s">
        <v>212</v>
      </c>
      <c r="E13" s="34" t="s">
        <v>213</v>
      </c>
      <c r="F13" s="34" t="s">
        <v>219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x14ac:dyDescent="0.3">
      <c r="A14" s="31" t="s">
        <v>211</v>
      </c>
      <c r="B14" s="33" t="s">
        <v>26</v>
      </c>
      <c r="C14" s="31" t="s">
        <v>157</v>
      </c>
      <c r="D14" s="34" t="s">
        <v>212</v>
      </c>
      <c r="E14" s="34" t="s">
        <v>213</v>
      </c>
      <c r="F14" s="34" t="s">
        <v>219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1:21" x14ac:dyDescent="0.3">
      <c r="A15" s="31" t="s">
        <v>211</v>
      </c>
      <c r="B15" s="33" t="s">
        <v>27</v>
      </c>
      <c r="C15" s="31" t="s">
        <v>158</v>
      </c>
      <c r="D15" s="34" t="s">
        <v>212</v>
      </c>
      <c r="E15" s="34" t="s">
        <v>213</v>
      </c>
      <c r="F15" s="34" t="s">
        <v>219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spans="1:21" x14ac:dyDescent="0.3">
      <c r="A16" s="31" t="s">
        <v>211</v>
      </c>
      <c r="B16" s="33" t="s">
        <v>28</v>
      </c>
      <c r="C16" s="31" t="s">
        <v>159</v>
      </c>
      <c r="D16" s="34" t="s">
        <v>212</v>
      </c>
      <c r="E16" s="34" t="s">
        <v>213</v>
      </c>
      <c r="F16" s="34" t="s">
        <v>219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spans="1:21" x14ac:dyDescent="0.3">
      <c r="A17" s="31" t="s">
        <v>211</v>
      </c>
      <c r="B17" s="33" t="s">
        <v>29</v>
      </c>
      <c r="C17" s="31" t="s">
        <v>153</v>
      </c>
      <c r="D17" s="34" t="s">
        <v>212</v>
      </c>
      <c r="E17" s="34" t="s">
        <v>213</v>
      </c>
      <c r="F17" s="34" t="s">
        <v>219</v>
      </c>
      <c r="G17" s="34"/>
      <c r="H17" s="34"/>
      <c r="I17" s="34"/>
      <c r="J17" s="34"/>
      <c r="K17" s="34"/>
      <c r="L17" s="34"/>
      <c r="M17" s="34" t="s">
        <v>222</v>
      </c>
      <c r="N17" s="34"/>
      <c r="O17" s="34"/>
      <c r="P17" s="34"/>
      <c r="Q17" s="34"/>
      <c r="R17" s="34"/>
      <c r="S17" s="37"/>
      <c r="T17" s="34"/>
      <c r="U17" s="34"/>
    </row>
    <row r="18" spans="1:21" ht="24" x14ac:dyDescent="0.3">
      <c r="A18" s="31" t="s">
        <v>211</v>
      </c>
      <c r="B18" s="38" t="s">
        <v>30</v>
      </c>
      <c r="C18" s="31" t="s">
        <v>160</v>
      </c>
      <c r="D18" s="34" t="s">
        <v>212</v>
      </c>
      <c r="E18" s="34" t="s">
        <v>213</v>
      </c>
      <c r="F18" s="34" t="s">
        <v>219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7"/>
      <c r="T18" s="34"/>
      <c r="U18" s="34"/>
    </row>
    <row r="19" spans="1:21" x14ac:dyDescent="0.3">
      <c r="A19" s="31" t="s">
        <v>223</v>
      </c>
      <c r="B19" s="33" t="s">
        <v>53</v>
      </c>
      <c r="C19" s="35" t="s">
        <v>153</v>
      </c>
      <c r="D19" s="34" t="s">
        <v>212</v>
      </c>
      <c r="E19" s="34" t="s">
        <v>213</v>
      </c>
      <c r="F19" s="34" t="s">
        <v>214</v>
      </c>
      <c r="G19" s="34"/>
      <c r="H19" s="34"/>
      <c r="I19" s="34"/>
      <c r="J19" s="34"/>
      <c r="K19" s="34"/>
      <c r="L19" s="34"/>
      <c r="M19" s="34" t="s">
        <v>222</v>
      </c>
      <c r="N19" s="34"/>
      <c r="O19" s="34"/>
      <c r="P19" s="34"/>
      <c r="Q19" s="34"/>
      <c r="R19" s="34"/>
      <c r="S19" s="37"/>
      <c r="T19" s="34"/>
      <c r="U19" s="34"/>
    </row>
    <row r="20" spans="1:21" x14ac:dyDescent="0.3">
      <c r="A20" s="31" t="s">
        <v>31</v>
      </c>
      <c r="B20" s="33" t="s">
        <v>22</v>
      </c>
      <c r="C20" s="31" t="s">
        <v>156</v>
      </c>
      <c r="D20" s="34" t="s">
        <v>212</v>
      </c>
      <c r="E20" s="34" t="s">
        <v>213</v>
      </c>
      <c r="F20" s="34" t="s">
        <v>224</v>
      </c>
      <c r="G20" s="34"/>
      <c r="H20" s="34" t="s">
        <v>225</v>
      </c>
      <c r="I20" s="34"/>
      <c r="J20" s="34" t="s">
        <v>199</v>
      </c>
      <c r="K20" s="34"/>
      <c r="L20" s="34"/>
      <c r="M20" s="34"/>
      <c r="N20" s="34" t="s">
        <v>203</v>
      </c>
      <c r="O20" s="34" t="s">
        <v>226</v>
      </c>
      <c r="P20" s="34"/>
      <c r="Q20" s="34"/>
      <c r="R20" s="34"/>
      <c r="S20" s="34" t="s">
        <v>220</v>
      </c>
      <c r="T20" s="37"/>
      <c r="U20" s="37"/>
    </row>
    <row r="21" spans="1:21" x14ac:dyDescent="0.3">
      <c r="A21" s="31" t="s">
        <v>31</v>
      </c>
      <c r="B21" s="36" t="s">
        <v>28</v>
      </c>
      <c r="C21" s="31" t="s">
        <v>159</v>
      </c>
      <c r="D21" s="34" t="s">
        <v>212</v>
      </c>
      <c r="E21" s="34" t="s">
        <v>213</v>
      </c>
      <c r="F21" s="34" t="s">
        <v>224</v>
      </c>
      <c r="G21" s="34"/>
      <c r="H21" s="34" t="s">
        <v>225</v>
      </c>
      <c r="I21" s="34"/>
      <c r="J21" s="34"/>
      <c r="K21" s="34" t="s">
        <v>227</v>
      </c>
      <c r="L21" s="34"/>
      <c r="M21" s="34"/>
      <c r="N21" s="34"/>
      <c r="O21" s="34" t="s">
        <v>226</v>
      </c>
      <c r="P21" s="34"/>
      <c r="Q21" s="34"/>
      <c r="R21" s="34"/>
      <c r="S21" s="34" t="s">
        <v>228</v>
      </c>
      <c r="T21" s="37"/>
      <c r="U21" s="37"/>
    </row>
    <row r="22" spans="1:21" x14ac:dyDescent="0.3">
      <c r="A22" s="31" t="s">
        <v>31</v>
      </c>
      <c r="B22" s="36" t="s">
        <v>26</v>
      </c>
      <c r="C22" s="31" t="s">
        <v>157</v>
      </c>
      <c r="D22" s="34" t="s">
        <v>212</v>
      </c>
      <c r="E22" s="34" t="s">
        <v>213</v>
      </c>
      <c r="F22" s="34" t="s">
        <v>224</v>
      </c>
      <c r="G22" s="34"/>
      <c r="H22" s="34" t="s">
        <v>225</v>
      </c>
      <c r="I22" s="34"/>
      <c r="J22" s="34"/>
      <c r="K22" s="34" t="s">
        <v>227</v>
      </c>
      <c r="L22" s="34"/>
      <c r="M22" s="34"/>
      <c r="N22" s="34" t="s">
        <v>203</v>
      </c>
      <c r="O22" s="34" t="s">
        <v>226</v>
      </c>
      <c r="P22" s="34"/>
      <c r="Q22" s="34"/>
      <c r="R22" s="34"/>
      <c r="S22" s="34" t="s">
        <v>229</v>
      </c>
      <c r="T22" s="34" t="s">
        <v>230</v>
      </c>
      <c r="U22" s="37"/>
    </row>
    <row r="23" spans="1:21" x14ac:dyDescent="0.3">
      <c r="A23" s="31" t="s">
        <v>32</v>
      </c>
      <c r="B23" s="36" t="s">
        <v>33</v>
      </c>
      <c r="C23" s="35" t="s">
        <v>150</v>
      </c>
      <c r="D23" s="34" t="s">
        <v>212</v>
      </c>
      <c r="E23" s="34" t="s">
        <v>213</v>
      </c>
      <c r="F23" s="34" t="s">
        <v>224</v>
      </c>
      <c r="G23" s="34"/>
      <c r="H23" s="34" t="s">
        <v>225</v>
      </c>
      <c r="I23" s="34"/>
      <c r="J23" s="34"/>
      <c r="K23" s="34"/>
      <c r="L23" s="34"/>
      <c r="M23" s="34"/>
      <c r="N23" s="34"/>
      <c r="O23" s="34" t="s">
        <v>226</v>
      </c>
      <c r="P23" s="34"/>
      <c r="Q23" s="34"/>
      <c r="R23" s="34"/>
      <c r="S23" s="37"/>
      <c r="T23" s="34"/>
      <c r="U23" s="37"/>
    </row>
    <row r="24" spans="1:21" x14ac:dyDescent="0.3">
      <c r="A24" s="31" t="s">
        <v>32</v>
      </c>
      <c r="B24" s="36" t="s">
        <v>34</v>
      </c>
      <c r="C24" s="31" t="s">
        <v>154</v>
      </c>
      <c r="D24" s="34" t="s">
        <v>212</v>
      </c>
      <c r="E24" s="34" t="s">
        <v>213</v>
      </c>
      <c r="F24" s="34" t="s">
        <v>224</v>
      </c>
      <c r="G24" s="34"/>
      <c r="H24" s="34" t="s">
        <v>225</v>
      </c>
      <c r="I24" s="34"/>
      <c r="J24" s="34"/>
      <c r="K24" s="34" t="s">
        <v>227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</row>
    <row r="25" spans="1:21" x14ac:dyDescent="0.3">
      <c r="A25" s="31" t="s">
        <v>32</v>
      </c>
      <c r="B25" s="36" t="s">
        <v>35</v>
      </c>
      <c r="C25" s="31" t="s">
        <v>154</v>
      </c>
      <c r="D25" s="34" t="s">
        <v>212</v>
      </c>
      <c r="E25" s="34" t="s">
        <v>213</v>
      </c>
      <c r="F25" s="34" t="s">
        <v>224</v>
      </c>
      <c r="G25" s="34"/>
      <c r="H25" s="34" t="s">
        <v>225</v>
      </c>
      <c r="I25" s="34"/>
      <c r="J25" s="34"/>
      <c r="K25" s="34" t="s">
        <v>227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1:21" x14ac:dyDescent="0.3">
      <c r="A26" s="31" t="s">
        <v>32</v>
      </c>
      <c r="B26" s="36" t="s">
        <v>36</v>
      </c>
      <c r="C26" s="35" t="s">
        <v>150</v>
      </c>
      <c r="D26" s="34" t="s">
        <v>212</v>
      </c>
      <c r="E26" s="34" t="s">
        <v>213</v>
      </c>
      <c r="F26" s="34" t="s">
        <v>224</v>
      </c>
      <c r="G26" s="34"/>
      <c r="H26" s="34" t="s">
        <v>225</v>
      </c>
      <c r="I26" s="34"/>
      <c r="J26" s="34" t="s">
        <v>199</v>
      </c>
      <c r="K26" s="34" t="s">
        <v>227</v>
      </c>
      <c r="L26" s="34"/>
      <c r="M26" s="34"/>
      <c r="N26" s="34" t="s">
        <v>203</v>
      </c>
      <c r="O26" s="34" t="s">
        <v>226</v>
      </c>
      <c r="P26" s="34"/>
      <c r="Q26" s="34"/>
      <c r="R26" s="34"/>
      <c r="S26" s="34" t="s">
        <v>218</v>
      </c>
      <c r="T26" s="34"/>
      <c r="U26" s="34"/>
    </row>
    <row r="27" spans="1:21" x14ac:dyDescent="0.3">
      <c r="A27" s="31" t="s">
        <v>32</v>
      </c>
      <c r="B27" s="36" t="s">
        <v>16</v>
      </c>
      <c r="C27" s="31" t="s">
        <v>151</v>
      </c>
      <c r="D27" s="34" t="s">
        <v>212</v>
      </c>
      <c r="E27" s="34" t="s">
        <v>213</v>
      </c>
      <c r="F27" s="34" t="s">
        <v>231</v>
      </c>
      <c r="G27" s="34"/>
      <c r="H27" s="34" t="s">
        <v>225</v>
      </c>
      <c r="I27" s="34"/>
      <c r="J27" s="34" t="s">
        <v>199</v>
      </c>
      <c r="K27" s="34" t="s">
        <v>227</v>
      </c>
      <c r="L27" s="34"/>
      <c r="M27" s="34"/>
      <c r="N27" s="34" t="s">
        <v>203</v>
      </c>
      <c r="O27" s="34" t="s">
        <v>226</v>
      </c>
      <c r="P27" s="34"/>
      <c r="Q27" s="34"/>
      <c r="R27" s="34"/>
      <c r="S27" s="34" t="s">
        <v>217</v>
      </c>
      <c r="T27" s="34" t="s">
        <v>218</v>
      </c>
      <c r="U27" s="34"/>
    </row>
    <row r="28" spans="1:21" x14ac:dyDescent="0.3">
      <c r="A28" s="31" t="s">
        <v>232</v>
      </c>
      <c r="B28" s="36" t="s">
        <v>23</v>
      </c>
      <c r="C28" s="31" t="s">
        <v>148</v>
      </c>
      <c r="D28" s="34" t="s">
        <v>212</v>
      </c>
      <c r="E28" s="34" t="s">
        <v>213</v>
      </c>
      <c r="F28" s="34" t="s">
        <v>224</v>
      </c>
      <c r="G28" s="34"/>
      <c r="H28" s="34" t="s">
        <v>225</v>
      </c>
      <c r="I28" s="34"/>
      <c r="J28" s="34"/>
      <c r="K28" s="34"/>
      <c r="L28" s="34"/>
      <c r="M28" s="34"/>
      <c r="N28" s="34"/>
      <c r="O28" s="34" t="s">
        <v>226</v>
      </c>
      <c r="P28" s="34"/>
      <c r="Q28" s="34"/>
      <c r="R28" s="34"/>
      <c r="S28" s="34" t="s">
        <v>233</v>
      </c>
      <c r="T28" s="34" t="s">
        <v>234</v>
      </c>
      <c r="U28" s="34" t="s">
        <v>235</v>
      </c>
    </row>
    <row r="29" spans="1:21" x14ac:dyDescent="0.3">
      <c r="A29" s="31" t="s">
        <v>232</v>
      </c>
      <c r="B29" s="36" t="s">
        <v>18</v>
      </c>
      <c r="C29" s="31" t="s">
        <v>153</v>
      </c>
      <c r="D29" s="34" t="s">
        <v>212</v>
      </c>
      <c r="E29" s="34" t="s">
        <v>213</v>
      </c>
      <c r="F29" s="34" t="s">
        <v>224</v>
      </c>
      <c r="G29" s="34"/>
      <c r="H29" s="34" t="s">
        <v>225</v>
      </c>
      <c r="I29" s="34"/>
      <c r="J29" s="34" t="s">
        <v>199</v>
      </c>
      <c r="K29" s="34" t="s">
        <v>227</v>
      </c>
      <c r="L29" s="34"/>
      <c r="M29" s="34"/>
      <c r="N29" s="34"/>
      <c r="O29" s="34" t="s">
        <v>226</v>
      </c>
      <c r="P29" s="34"/>
      <c r="Q29" s="34"/>
      <c r="R29" s="34"/>
      <c r="S29" s="34" t="s">
        <v>236</v>
      </c>
      <c r="T29" s="34"/>
      <c r="U29" s="34"/>
    </row>
    <row r="30" spans="1:21" x14ac:dyDescent="0.3">
      <c r="A30" s="31" t="s">
        <v>232</v>
      </c>
      <c r="B30" s="36" t="s">
        <v>21</v>
      </c>
      <c r="C30" s="31" t="s">
        <v>155</v>
      </c>
      <c r="D30" s="34" t="s">
        <v>212</v>
      </c>
      <c r="E30" s="34" t="s">
        <v>213</v>
      </c>
      <c r="F30" s="34" t="s">
        <v>224</v>
      </c>
      <c r="G30" s="34"/>
      <c r="H30" s="34" t="s">
        <v>225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</row>
    <row r="31" spans="1:21" x14ac:dyDescent="0.3">
      <c r="A31" s="31" t="s">
        <v>232</v>
      </c>
      <c r="B31" s="36" t="s">
        <v>149</v>
      </c>
      <c r="C31" s="35" t="s">
        <v>150</v>
      </c>
      <c r="D31" s="34" t="s">
        <v>212</v>
      </c>
      <c r="E31" s="34" t="s">
        <v>213</v>
      </c>
      <c r="F31" s="34" t="s">
        <v>231</v>
      </c>
      <c r="G31" s="34"/>
      <c r="H31" s="34" t="s">
        <v>225</v>
      </c>
      <c r="I31" s="34"/>
      <c r="J31" s="34"/>
      <c r="K31" s="34" t="s">
        <v>227</v>
      </c>
      <c r="L31" s="34"/>
      <c r="M31" s="34"/>
      <c r="N31" s="34"/>
      <c r="O31" s="34" t="s">
        <v>226</v>
      </c>
      <c r="P31" s="34"/>
      <c r="Q31" s="34"/>
      <c r="R31" s="34"/>
      <c r="S31" s="34"/>
      <c r="T31" s="34"/>
      <c r="U31" s="34"/>
    </row>
    <row r="32" spans="1:21" x14ac:dyDescent="0.3">
      <c r="A32" s="31" t="s">
        <v>232</v>
      </c>
      <c r="B32" s="33" t="s">
        <v>27</v>
      </c>
      <c r="C32" s="35" t="s">
        <v>158</v>
      </c>
      <c r="D32" s="34" t="s">
        <v>212</v>
      </c>
      <c r="E32" s="34" t="s">
        <v>213</v>
      </c>
      <c r="F32" s="34" t="s">
        <v>231</v>
      </c>
      <c r="G32" s="34"/>
      <c r="H32" s="34" t="s">
        <v>225</v>
      </c>
      <c r="I32" s="34"/>
      <c r="J32" s="34" t="s">
        <v>199</v>
      </c>
      <c r="K32" s="34" t="s">
        <v>227</v>
      </c>
      <c r="L32" s="34"/>
      <c r="M32" s="34"/>
      <c r="N32" s="34" t="s">
        <v>203</v>
      </c>
      <c r="O32" s="34" t="s">
        <v>226</v>
      </c>
      <c r="P32" s="34"/>
      <c r="Q32" s="34"/>
      <c r="R32" s="34"/>
      <c r="S32" s="34"/>
      <c r="T32" s="34"/>
      <c r="U32" s="34"/>
    </row>
    <row r="33" spans="1:21" x14ac:dyDescent="0.3">
      <c r="A33" s="31" t="s">
        <v>38</v>
      </c>
      <c r="B33" s="36" t="s">
        <v>39</v>
      </c>
      <c r="C33" s="35" t="s">
        <v>150</v>
      </c>
      <c r="D33" s="34" t="s">
        <v>212</v>
      </c>
      <c r="E33" s="34" t="s">
        <v>213</v>
      </c>
      <c r="F33" s="34" t="s">
        <v>237</v>
      </c>
      <c r="G33" s="34"/>
      <c r="H33" s="34"/>
      <c r="I33" s="34"/>
      <c r="J33" s="34"/>
      <c r="K33" s="34" t="s">
        <v>227</v>
      </c>
      <c r="L33" s="34"/>
      <c r="M33" s="34"/>
      <c r="N33" s="34"/>
      <c r="O33" s="34"/>
      <c r="P33" s="34"/>
      <c r="Q33" s="34"/>
      <c r="R33" s="34"/>
      <c r="S33" s="34" t="s">
        <v>238</v>
      </c>
      <c r="T33" s="34" t="s">
        <v>239</v>
      </c>
      <c r="U33" s="34" t="s">
        <v>240</v>
      </c>
    </row>
    <row r="34" spans="1:21" x14ac:dyDescent="0.3">
      <c r="A34" s="31" t="s">
        <v>40</v>
      </c>
      <c r="B34" s="36" t="s">
        <v>41</v>
      </c>
      <c r="C34" s="35" t="s">
        <v>150</v>
      </c>
      <c r="D34" s="34" t="s">
        <v>212</v>
      </c>
      <c r="E34" s="34" t="s">
        <v>213</v>
      </c>
      <c r="F34" s="37"/>
      <c r="G34" s="34" t="s">
        <v>241</v>
      </c>
      <c r="H34" s="34"/>
      <c r="I34" s="34" t="s">
        <v>242</v>
      </c>
      <c r="J34" s="34"/>
      <c r="K34" s="34" t="s">
        <v>227</v>
      </c>
      <c r="L34" s="34" t="s">
        <v>243</v>
      </c>
      <c r="M34" s="34"/>
      <c r="N34" s="34"/>
      <c r="O34" s="34"/>
      <c r="P34" s="34"/>
      <c r="Q34" s="34"/>
      <c r="R34" s="34"/>
      <c r="S34" s="34"/>
      <c r="T34" s="34"/>
      <c r="U34" s="34"/>
    </row>
    <row r="35" spans="1:21" x14ac:dyDescent="0.3">
      <c r="A35" s="31" t="s">
        <v>40</v>
      </c>
      <c r="B35" s="36" t="s">
        <v>149</v>
      </c>
      <c r="C35" s="35" t="s">
        <v>150</v>
      </c>
      <c r="D35" s="34" t="s">
        <v>212</v>
      </c>
      <c r="E35" s="34" t="s">
        <v>213</v>
      </c>
      <c r="F35" s="37"/>
      <c r="G35" s="34" t="s">
        <v>244</v>
      </c>
      <c r="H35" s="34"/>
      <c r="I35" s="34" t="s">
        <v>242</v>
      </c>
      <c r="J35" s="34"/>
      <c r="K35" s="34" t="s">
        <v>227</v>
      </c>
      <c r="L35" s="34"/>
      <c r="M35" s="34"/>
      <c r="N35" s="34" t="s">
        <v>203</v>
      </c>
      <c r="O35" s="34"/>
      <c r="P35" s="34"/>
      <c r="Q35" s="34"/>
      <c r="R35" s="34"/>
      <c r="S35" s="37"/>
      <c r="T35" s="37"/>
      <c r="U35" s="37"/>
    </row>
    <row r="36" spans="1:21" x14ac:dyDescent="0.3">
      <c r="A36" s="31" t="s">
        <v>40</v>
      </c>
      <c r="B36" s="33" t="s">
        <v>27</v>
      </c>
      <c r="C36" s="35" t="s">
        <v>158</v>
      </c>
      <c r="D36" s="34" t="s">
        <v>212</v>
      </c>
      <c r="E36" s="34" t="s">
        <v>213</v>
      </c>
      <c r="F36" s="37"/>
      <c r="G36" s="34" t="s">
        <v>245</v>
      </c>
      <c r="H36" s="34"/>
      <c r="I36" s="34" t="s">
        <v>242</v>
      </c>
      <c r="J36" s="34"/>
      <c r="K36" s="34" t="s">
        <v>227</v>
      </c>
      <c r="L36" s="34"/>
      <c r="M36" s="34"/>
      <c r="N36" s="34"/>
      <c r="O36" s="34"/>
      <c r="P36" s="34"/>
      <c r="Q36" s="34"/>
      <c r="R36" s="34"/>
      <c r="S36" s="37"/>
      <c r="T36" s="37"/>
      <c r="U36" s="37"/>
    </row>
    <row r="37" spans="1:21" x14ac:dyDescent="0.3">
      <c r="A37" s="31" t="s">
        <v>40</v>
      </c>
      <c r="B37" s="36" t="s">
        <v>16</v>
      </c>
      <c r="C37" s="31" t="s">
        <v>151</v>
      </c>
      <c r="D37" s="34" t="s">
        <v>212</v>
      </c>
      <c r="E37" s="34" t="s">
        <v>213</v>
      </c>
      <c r="F37" s="37"/>
      <c r="G37" s="34" t="s">
        <v>245</v>
      </c>
      <c r="H37" s="34"/>
      <c r="I37" s="34" t="s">
        <v>242</v>
      </c>
      <c r="J37" s="34"/>
      <c r="K37" s="34" t="s">
        <v>227</v>
      </c>
      <c r="L37" s="34"/>
      <c r="M37" s="34"/>
      <c r="N37" s="34"/>
      <c r="O37" s="34"/>
      <c r="P37" s="34"/>
      <c r="Q37" s="34"/>
      <c r="R37" s="34"/>
      <c r="S37" s="37"/>
      <c r="T37" s="37"/>
      <c r="U37" s="37"/>
    </row>
    <row r="38" spans="1:21" x14ac:dyDescent="0.3">
      <c r="A38" s="31" t="s">
        <v>40</v>
      </c>
      <c r="B38" s="36" t="s">
        <v>26</v>
      </c>
      <c r="C38" s="31" t="s">
        <v>157</v>
      </c>
      <c r="D38" s="34" t="s">
        <v>212</v>
      </c>
      <c r="E38" s="34" t="s">
        <v>213</v>
      </c>
      <c r="F38" s="37"/>
      <c r="G38" s="34" t="s">
        <v>245</v>
      </c>
      <c r="H38" s="34"/>
      <c r="I38" s="34" t="s">
        <v>242</v>
      </c>
      <c r="J38" s="34"/>
      <c r="K38" s="34" t="s">
        <v>227</v>
      </c>
      <c r="L38" s="34"/>
      <c r="M38" s="34"/>
      <c r="N38" s="34"/>
      <c r="O38" s="34"/>
      <c r="P38" s="34"/>
      <c r="Q38" s="34"/>
      <c r="R38" s="34"/>
      <c r="S38" s="37"/>
      <c r="T38" s="37"/>
      <c r="U38" s="37"/>
    </row>
    <row r="39" spans="1:21" x14ac:dyDescent="0.3">
      <c r="A39" s="31" t="s">
        <v>246</v>
      </c>
      <c r="B39" s="36" t="s">
        <v>25</v>
      </c>
      <c r="C39" s="35" t="s">
        <v>150</v>
      </c>
      <c r="D39" s="34" t="s">
        <v>212</v>
      </c>
      <c r="E39" s="34" t="s">
        <v>213</v>
      </c>
      <c r="F39" s="37"/>
      <c r="G39" s="34" t="s">
        <v>247</v>
      </c>
      <c r="H39" s="34"/>
      <c r="I39" s="34" t="s">
        <v>242</v>
      </c>
      <c r="J39" s="34"/>
      <c r="K39" s="34" t="s">
        <v>227</v>
      </c>
      <c r="L39" s="34"/>
      <c r="M39" s="34"/>
      <c r="N39" s="34"/>
      <c r="O39" s="34"/>
      <c r="P39" s="34"/>
      <c r="Q39" s="34"/>
      <c r="R39" s="34"/>
      <c r="S39" s="37"/>
      <c r="T39" s="37"/>
      <c r="U39" s="37"/>
    </row>
    <row r="40" spans="1:21" x14ac:dyDescent="0.3">
      <c r="A40" s="31" t="s">
        <v>246</v>
      </c>
      <c r="B40" s="33" t="s">
        <v>19</v>
      </c>
      <c r="C40" s="31" t="s">
        <v>154</v>
      </c>
      <c r="D40" s="34" t="s">
        <v>212</v>
      </c>
      <c r="E40" s="34" t="s">
        <v>213</v>
      </c>
      <c r="F40" s="37"/>
      <c r="G40" s="34" t="s">
        <v>247</v>
      </c>
      <c r="H40" s="34"/>
      <c r="I40" s="34" t="s">
        <v>242</v>
      </c>
      <c r="J40" s="34" t="s">
        <v>199</v>
      </c>
      <c r="K40" s="34" t="s">
        <v>227</v>
      </c>
      <c r="L40" s="34"/>
      <c r="M40" s="34"/>
      <c r="N40" s="34" t="s">
        <v>203</v>
      </c>
      <c r="O40" s="34"/>
      <c r="P40" s="34"/>
      <c r="Q40" s="34"/>
      <c r="R40" s="34"/>
      <c r="S40" s="37"/>
      <c r="T40" s="37"/>
      <c r="U40" s="37"/>
    </row>
    <row r="41" spans="1:21" x14ac:dyDescent="0.3">
      <c r="A41" s="31" t="s">
        <v>246</v>
      </c>
      <c r="B41" s="36" t="s">
        <v>20</v>
      </c>
      <c r="C41" s="31" t="s">
        <v>154</v>
      </c>
      <c r="D41" s="34" t="s">
        <v>212</v>
      </c>
      <c r="E41" s="34" t="s">
        <v>213</v>
      </c>
      <c r="F41" s="37"/>
      <c r="G41" s="34" t="s">
        <v>247</v>
      </c>
      <c r="H41" s="34"/>
      <c r="I41" s="34" t="s">
        <v>242</v>
      </c>
      <c r="J41" s="34" t="s">
        <v>199</v>
      </c>
      <c r="K41" s="34" t="s">
        <v>227</v>
      </c>
      <c r="L41" s="34"/>
      <c r="M41" s="34"/>
      <c r="N41" s="34" t="s">
        <v>203</v>
      </c>
      <c r="O41" s="34"/>
      <c r="P41" s="34"/>
      <c r="Q41" s="34"/>
      <c r="R41" s="34"/>
      <c r="S41" s="37"/>
      <c r="T41" s="37"/>
      <c r="U41" s="37"/>
    </row>
    <row r="42" spans="1:21" x14ac:dyDescent="0.3">
      <c r="A42" s="31" t="s">
        <v>246</v>
      </c>
      <c r="B42" s="36" t="s">
        <v>23</v>
      </c>
      <c r="C42" s="31" t="s">
        <v>148</v>
      </c>
      <c r="D42" s="34" t="s">
        <v>212</v>
      </c>
      <c r="E42" s="34" t="s">
        <v>213</v>
      </c>
      <c r="F42" s="37"/>
      <c r="G42" s="34" t="s">
        <v>247</v>
      </c>
      <c r="H42" s="34"/>
      <c r="I42" s="34" t="s">
        <v>242</v>
      </c>
      <c r="J42" s="34"/>
      <c r="K42" s="34" t="s">
        <v>227</v>
      </c>
      <c r="L42" s="34"/>
      <c r="M42" s="34"/>
      <c r="N42" s="34"/>
      <c r="O42" s="34"/>
      <c r="P42" s="34"/>
      <c r="Q42" s="34"/>
      <c r="R42" s="34"/>
      <c r="S42" s="37"/>
      <c r="T42" s="37"/>
      <c r="U42" s="37"/>
    </row>
    <row r="43" spans="1:21" x14ac:dyDescent="0.3">
      <c r="A43" s="31" t="s">
        <v>246</v>
      </c>
      <c r="B43" s="36" t="s">
        <v>21</v>
      </c>
      <c r="C43" s="31" t="s">
        <v>155</v>
      </c>
      <c r="D43" s="34" t="s">
        <v>212</v>
      </c>
      <c r="E43" s="34" t="s">
        <v>213</v>
      </c>
      <c r="F43" s="37"/>
      <c r="G43" s="34" t="s">
        <v>247</v>
      </c>
      <c r="H43" s="34"/>
      <c r="I43" s="34" t="s">
        <v>242</v>
      </c>
      <c r="J43" s="34"/>
      <c r="K43" s="34" t="s">
        <v>227</v>
      </c>
      <c r="L43" s="34"/>
      <c r="M43" s="34"/>
      <c r="N43" s="34"/>
      <c r="O43" s="34"/>
      <c r="P43" s="34"/>
      <c r="Q43" s="34"/>
      <c r="R43" s="34"/>
      <c r="S43" s="37"/>
      <c r="T43" s="37"/>
      <c r="U43" s="37"/>
    </row>
    <row r="44" spans="1:21" x14ac:dyDescent="0.3">
      <c r="A44" s="31" t="s">
        <v>246</v>
      </c>
      <c r="B44" s="36" t="s">
        <v>18</v>
      </c>
      <c r="C44" s="31" t="s">
        <v>153</v>
      </c>
      <c r="D44" s="34" t="s">
        <v>212</v>
      </c>
      <c r="E44" s="34" t="s">
        <v>213</v>
      </c>
      <c r="F44" s="37"/>
      <c r="G44" s="34" t="s">
        <v>247</v>
      </c>
      <c r="H44" s="34"/>
      <c r="I44" s="34" t="s">
        <v>242</v>
      </c>
      <c r="J44" s="34"/>
      <c r="K44" s="34" t="s">
        <v>227</v>
      </c>
      <c r="L44" s="34"/>
      <c r="M44" s="34"/>
      <c r="N44" s="34" t="s">
        <v>203</v>
      </c>
      <c r="O44" s="34"/>
      <c r="P44" s="34"/>
      <c r="Q44" s="34"/>
      <c r="R44" s="34"/>
      <c r="S44" s="37"/>
      <c r="T44" s="37"/>
      <c r="U44" s="37"/>
    </row>
    <row r="45" spans="1:21" x14ac:dyDescent="0.3">
      <c r="A45" s="31" t="s">
        <v>246</v>
      </c>
      <c r="B45" s="36" t="s">
        <v>24</v>
      </c>
      <c r="C45" s="35" t="s">
        <v>150</v>
      </c>
      <c r="D45" s="34" t="s">
        <v>212</v>
      </c>
      <c r="E45" s="34" t="s">
        <v>213</v>
      </c>
      <c r="F45" s="37"/>
      <c r="G45" s="34" t="s">
        <v>247</v>
      </c>
      <c r="H45" s="34"/>
      <c r="I45" s="34" t="s">
        <v>242</v>
      </c>
      <c r="J45" s="34"/>
      <c r="K45" s="34" t="s">
        <v>227</v>
      </c>
      <c r="L45" s="34"/>
      <c r="M45" s="34"/>
      <c r="N45" s="34"/>
      <c r="O45" s="34"/>
      <c r="P45" s="34"/>
      <c r="Q45" s="34"/>
      <c r="R45" s="34"/>
      <c r="S45" s="37"/>
      <c r="T45" s="37"/>
      <c r="U45" s="34"/>
    </row>
    <row r="46" spans="1:21" x14ac:dyDescent="0.3">
      <c r="A46" s="31" t="s">
        <v>248</v>
      </c>
      <c r="B46" s="36" t="s">
        <v>5</v>
      </c>
      <c r="C46" s="31" t="s">
        <v>161</v>
      </c>
      <c r="D46" s="34" t="s">
        <v>212</v>
      </c>
      <c r="E46" s="34" t="s">
        <v>213</v>
      </c>
      <c r="F46" s="34" t="s">
        <v>214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 t="s">
        <v>249</v>
      </c>
      <c r="T46" s="34" t="s">
        <v>250</v>
      </c>
      <c r="U46" s="34"/>
    </row>
    <row r="47" spans="1:21" x14ac:dyDescent="0.3">
      <c r="A47" s="31" t="s">
        <v>248</v>
      </c>
      <c r="B47" s="36" t="s">
        <v>1</v>
      </c>
      <c r="C47" s="31" t="s">
        <v>161</v>
      </c>
      <c r="D47" s="34" t="s">
        <v>212</v>
      </c>
      <c r="E47" s="34" t="s">
        <v>213</v>
      </c>
      <c r="F47" s="34" t="s">
        <v>219</v>
      </c>
      <c r="G47" s="34"/>
      <c r="H47" s="34"/>
      <c r="I47" s="34"/>
      <c r="J47" s="34"/>
      <c r="K47" s="34"/>
      <c r="L47" s="34"/>
      <c r="M47" s="34" t="s">
        <v>216</v>
      </c>
      <c r="N47" s="34"/>
      <c r="O47" s="34"/>
      <c r="P47" s="34"/>
      <c r="Q47" s="34"/>
      <c r="R47" s="34"/>
      <c r="S47" s="34" t="s">
        <v>251</v>
      </c>
      <c r="T47" s="37"/>
      <c r="U47" s="34"/>
    </row>
    <row r="48" spans="1:21" x14ac:dyDescent="0.3">
      <c r="A48" s="31" t="s">
        <v>248</v>
      </c>
      <c r="B48" s="36" t="s">
        <v>162</v>
      </c>
      <c r="C48" s="31" t="s">
        <v>163</v>
      </c>
      <c r="D48" s="34" t="s">
        <v>212</v>
      </c>
      <c r="E48" s="34" t="s">
        <v>213</v>
      </c>
      <c r="F48" s="34" t="s">
        <v>219</v>
      </c>
      <c r="G48" s="34"/>
      <c r="H48" s="34"/>
      <c r="I48" s="34"/>
      <c r="J48" s="34"/>
      <c r="K48" s="34"/>
      <c r="L48" s="34"/>
      <c r="M48" s="34" t="s">
        <v>222</v>
      </c>
      <c r="N48" s="34"/>
      <c r="O48" s="34"/>
      <c r="P48" s="34" t="s">
        <v>252</v>
      </c>
      <c r="Q48" s="34" t="s">
        <v>253</v>
      </c>
      <c r="R48" s="34" t="s">
        <v>221</v>
      </c>
      <c r="S48" s="34" t="s">
        <v>254</v>
      </c>
      <c r="T48" s="37"/>
      <c r="U48" s="37"/>
    </row>
    <row r="49" spans="1:21" x14ac:dyDescent="0.3">
      <c r="A49" s="31" t="s">
        <v>248</v>
      </c>
      <c r="B49" s="36" t="s">
        <v>2</v>
      </c>
      <c r="C49" s="31" t="s">
        <v>164</v>
      </c>
      <c r="D49" s="34" t="s">
        <v>212</v>
      </c>
      <c r="E49" s="34" t="s">
        <v>213</v>
      </c>
      <c r="F49" s="34" t="s">
        <v>219</v>
      </c>
      <c r="G49" s="34"/>
      <c r="H49" s="34"/>
      <c r="I49" s="34"/>
      <c r="J49" s="34"/>
      <c r="K49" s="34"/>
      <c r="L49" s="34"/>
      <c r="M49" s="34" t="s">
        <v>222</v>
      </c>
      <c r="N49" s="34"/>
      <c r="O49" s="34" t="s">
        <v>226</v>
      </c>
      <c r="P49" s="34" t="s">
        <v>252</v>
      </c>
      <c r="Q49" s="34" t="s">
        <v>253</v>
      </c>
      <c r="R49" s="34" t="s">
        <v>221</v>
      </c>
      <c r="S49" s="37"/>
      <c r="T49" s="37"/>
      <c r="U49" s="37"/>
    </row>
    <row r="50" spans="1:21" x14ac:dyDescent="0.3">
      <c r="A50" s="31" t="s">
        <v>248</v>
      </c>
      <c r="B50" s="36" t="s">
        <v>13</v>
      </c>
      <c r="C50" s="31" t="s">
        <v>165</v>
      </c>
      <c r="D50" s="34" t="s">
        <v>212</v>
      </c>
      <c r="E50" s="34" t="s">
        <v>213</v>
      </c>
      <c r="F50" s="34" t="s">
        <v>219</v>
      </c>
      <c r="G50" s="34"/>
      <c r="H50" s="34"/>
      <c r="I50" s="34"/>
      <c r="J50" s="34"/>
      <c r="K50" s="34"/>
      <c r="L50" s="34"/>
      <c r="M50" s="34" t="s">
        <v>222</v>
      </c>
      <c r="N50" s="34"/>
      <c r="O50" s="34"/>
      <c r="P50" s="34" t="s">
        <v>255</v>
      </c>
      <c r="Q50" s="34" t="s">
        <v>253</v>
      </c>
      <c r="R50" s="34" t="s">
        <v>221</v>
      </c>
      <c r="S50" s="37"/>
      <c r="T50" s="37"/>
      <c r="U50" s="37"/>
    </row>
    <row r="51" spans="1:21" x14ac:dyDescent="0.3">
      <c r="A51" s="31" t="s">
        <v>248</v>
      </c>
      <c r="B51" s="36" t="s">
        <v>3</v>
      </c>
      <c r="C51" s="31" t="s">
        <v>166</v>
      </c>
      <c r="D51" s="34" t="s">
        <v>212</v>
      </c>
      <c r="E51" s="34" t="s">
        <v>213</v>
      </c>
      <c r="F51" s="34" t="s">
        <v>219</v>
      </c>
      <c r="G51" s="34"/>
      <c r="H51" s="34"/>
      <c r="I51" s="34"/>
      <c r="J51" s="34"/>
      <c r="K51" s="34"/>
      <c r="L51" s="34"/>
      <c r="M51" s="34" t="s">
        <v>222</v>
      </c>
      <c r="N51" s="34"/>
      <c r="O51" s="34" t="s">
        <v>226</v>
      </c>
      <c r="P51" s="34" t="s">
        <v>252</v>
      </c>
      <c r="Q51" s="34"/>
      <c r="R51" s="34"/>
      <c r="S51" s="37"/>
      <c r="T51" s="37"/>
      <c r="U51" s="37"/>
    </row>
    <row r="52" spans="1:21" x14ac:dyDescent="0.3">
      <c r="A52" s="31" t="s">
        <v>248</v>
      </c>
      <c r="B52" s="36" t="s">
        <v>4</v>
      </c>
      <c r="C52" s="31" t="s">
        <v>167</v>
      </c>
      <c r="D52" s="34" t="s">
        <v>212</v>
      </c>
      <c r="E52" s="34" t="s">
        <v>213</v>
      </c>
      <c r="F52" s="34" t="s">
        <v>219</v>
      </c>
      <c r="G52" s="34"/>
      <c r="H52" s="34"/>
      <c r="I52" s="34"/>
      <c r="J52" s="34"/>
      <c r="K52" s="34"/>
      <c r="L52" s="34"/>
      <c r="M52" s="34" t="s">
        <v>222</v>
      </c>
      <c r="N52" s="34"/>
      <c r="O52" s="34"/>
      <c r="P52" s="34" t="s">
        <v>252</v>
      </c>
      <c r="Q52" s="34" t="s">
        <v>221</v>
      </c>
      <c r="R52" s="37"/>
      <c r="S52" s="34" t="s">
        <v>256</v>
      </c>
      <c r="T52" s="37"/>
      <c r="U52" s="37"/>
    </row>
    <row r="53" spans="1:21" x14ac:dyDescent="0.3">
      <c r="A53" s="31" t="s">
        <v>248</v>
      </c>
      <c r="B53" s="36" t="s">
        <v>168</v>
      </c>
      <c r="C53" s="31" t="s">
        <v>151</v>
      </c>
      <c r="D53" s="34" t="s">
        <v>212</v>
      </c>
      <c r="E53" s="34" t="s">
        <v>213</v>
      </c>
      <c r="F53" s="34" t="s">
        <v>219</v>
      </c>
      <c r="G53" s="34"/>
      <c r="H53" s="34"/>
      <c r="I53" s="34"/>
      <c r="J53" s="34"/>
      <c r="K53" s="34"/>
      <c r="L53" s="34"/>
      <c r="M53" s="34" t="s">
        <v>222</v>
      </c>
      <c r="N53" s="34"/>
      <c r="O53" s="34"/>
      <c r="P53" s="34" t="s">
        <v>252</v>
      </c>
      <c r="Q53" s="34"/>
      <c r="R53" s="34"/>
      <c r="S53" s="34" t="s">
        <v>218</v>
      </c>
      <c r="T53" s="37"/>
      <c r="U53" s="37"/>
    </row>
    <row r="54" spans="1:21" x14ac:dyDescent="0.3">
      <c r="A54" s="31" t="s">
        <v>248</v>
      </c>
      <c r="B54" s="36" t="s">
        <v>169</v>
      </c>
      <c r="C54" s="31" t="s">
        <v>170</v>
      </c>
      <c r="D54" s="34" t="s">
        <v>212</v>
      </c>
      <c r="E54" s="34" t="s">
        <v>213</v>
      </c>
      <c r="F54" s="34" t="s">
        <v>257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 t="s">
        <v>258</v>
      </c>
      <c r="T54" s="34"/>
      <c r="U54" s="34"/>
    </row>
    <row r="55" spans="1:21" x14ac:dyDescent="0.3">
      <c r="A55" s="31" t="s">
        <v>259</v>
      </c>
      <c r="B55" s="36" t="s">
        <v>2</v>
      </c>
      <c r="C55" s="31" t="s">
        <v>164</v>
      </c>
      <c r="D55" s="34" t="s">
        <v>212</v>
      </c>
      <c r="E55" s="34" t="s">
        <v>213</v>
      </c>
      <c r="F55" s="34" t="s">
        <v>260</v>
      </c>
      <c r="G55" s="34"/>
      <c r="H55" s="34" t="s">
        <v>261</v>
      </c>
      <c r="I55" s="34"/>
      <c r="J55" s="34"/>
      <c r="K55" s="34"/>
      <c r="L55" s="34" t="s">
        <v>262</v>
      </c>
      <c r="M55" s="34" t="s">
        <v>263</v>
      </c>
      <c r="N55" s="34"/>
      <c r="O55" s="34"/>
      <c r="P55" s="34"/>
      <c r="Q55" s="34"/>
      <c r="R55" s="34"/>
      <c r="S55" s="34" t="s">
        <v>236</v>
      </c>
      <c r="T55" s="37"/>
      <c r="U55" s="37"/>
    </row>
    <row r="56" spans="1:21" x14ac:dyDescent="0.3">
      <c r="A56" s="31" t="s">
        <v>259</v>
      </c>
      <c r="B56" s="36" t="s">
        <v>13</v>
      </c>
      <c r="C56" s="31" t="s">
        <v>165</v>
      </c>
      <c r="D56" s="34" t="s">
        <v>212</v>
      </c>
      <c r="E56" s="34" t="s">
        <v>213</v>
      </c>
      <c r="F56" s="34" t="s">
        <v>260</v>
      </c>
      <c r="G56" s="34"/>
      <c r="H56" s="34" t="s">
        <v>261</v>
      </c>
      <c r="I56" s="34"/>
      <c r="J56" s="34"/>
      <c r="K56" s="34"/>
      <c r="L56" s="34" t="s">
        <v>262</v>
      </c>
      <c r="M56" s="34" t="s">
        <v>263</v>
      </c>
      <c r="N56" s="34"/>
      <c r="O56" s="34"/>
      <c r="P56" s="34" t="s">
        <v>255</v>
      </c>
      <c r="Q56" s="34" t="s">
        <v>253</v>
      </c>
      <c r="R56" s="37"/>
      <c r="S56" s="37"/>
      <c r="T56" s="37"/>
      <c r="U56" s="37"/>
    </row>
    <row r="57" spans="1:21" x14ac:dyDescent="0.3">
      <c r="A57" s="31" t="s">
        <v>259</v>
      </c>
      <c r="B57" s="36" t="s">
        <v>3</v>
      </c>
      <c r="C57" s="31" t="s">
        <v>166</v>
      </c>
      <c r="D57" s="34" t="s">
        <v>212</v>
      </c>
      <c r="E57" s="34" t="s">
        <v>213</v>
      </c>
      <c r="F57" s="34" t="s">
        <v>264</v>
      </c>
      <c r="G57" s="34"/>
      <c r="H57" s="34" t="s">
        <v>261</v>
      </c>
      <c r="I57" s="34"/>
      <c r="J57" s="34"/>
      <c r="K57" s="34"/>
      <c r="L57" s="34" t="s">
        <v>262</v>
      </c>
      <c r="M57" s="34" t="s">
        <v>263</v>
      </c>
      <c r="N57" s="34"/>
      <c r="O57" s="34"/>
      <c r="P57" s="34"/>
      <c r="Q57" s="34"/>
      <c r="R57" s="34"/>
      <c r="S57" s="37"/>
      <c r="T57" s="37"/>
      <c r="U57" s="37"/>
    </row>
    <row r="58" spans="1:21" x14ac:dyDescent="0.3">
      <c r="A58" s="31" t="s">
        <v>259</v>
      </c>
      <c r="B58" s="36" t="s">
        <v>162</v>
      </c>
      <c r="C58" s="31" t="s">
        <v>163</v>
      </c>
      <c r="D58" s="34" t="s">
        <v>212</v>
      </c>
      <c r="E58" s="34" t="s">
        <v>213</v>
      </c>
      <c r="F58" s="34" t="s">
        <v>264</v>
      </c>
      <c r="G58" s="34"/>
      <c r="H58" s="34" t="s">
        <v>261</v>
      </c>
      <c r="I58" s="34"/>
      <c r="J58" s="34" t="s">
        <v>199</v>
      </c>
      <c r="K58" s="34"/>
      <c r="L58" s="34" t="s">
        <v>262</v>
      </c>
      <c r="M58" s="34" t="s">
        <v>263</v>
      </c>
      <c r="N58" s="34"/>
      <c r="O58" s="34"/>
      <c r="P58" s="34"/>
      <c r="Q58" s="34" t="s">
        <v>253</v>
      </c>
      <c r="R58" s="34"/>
      <c r="S58" s="37"/>
      <c r="T58" s="37"/>
      <c r="U58" s="37"/>
    </row>
    <row r="59" spans="1:21" x14ac:dyDescent="0.3">
      <c r="A59" s="31" t="s">
        <v>265</v>
      </c>
      <c r="B59" s="36" t="s">
        <v>1</v>
      </c>
      <c r="C59" s="31" t="s">
        <v>161</v>
      </c>
      <c r="D59" s="34" t="s">
        <v>212</v>
      </c>
      <c r="E59" s="34" t="s">
        <v>213</v>
      </c>
      <c r="F59" s="34" t="s">
        <v>260</v>
      </c>
      <c r="G59" s="34" t="s">
        <v>266</v>
      </c>
      <c r="H59" s="34" t="s">
        <v>225</v>
      </c>
      <c r="I59" s="34" t="s">
        <v>242</v>
      </c>
      <c r="J59" s="34" t="s">
        <v>199</v>
      </c>
      <c r="K59" s="34" t="s">
        <v>227</v>
      </c>
      <c r="L59" s="34" t="s">
        <v>262</v>
      </c>
      <c r="M59" s="34" t="s">
        <v>263</v>
      </c>
      <c r="N59" s="34" t="s">
        <v>203</v>
      </c>
      <c r="O59" s="34"/>
      <c r="P59" s="34" t="s">
        <v>267</v>
      </c>
      <c r="Q59" s="34" t="s">
        <v>268</v>
      </c>
      <c r="R59" s="34"/>
      <c r="S59" s="34" t="s">
        <v>236</v>
      </c>
      <c r="T59" s="34" t="s">
        <v>251</v>
      </c>
      <c r="U59" s="34" t="s">
        <v>269</v>
      </c>
    </row>
    <row r="60" spans="1:21" x14ac:dyDescent="0.3">
      <c r="A60" s="31" t="s">
        <v>265</v>
      </c>
      <c r="B60" s="36" t="s">
        <v>5</v>
      </c>
      <c r="C60" s="31" t="s">
        <v>161</v>
      </c>
      <c r="D60" s="34" t="s">
        <v>212</v>
      </c>
      <c r="E60" s="34" t="s">
        <v>213</v>
      </c>
      <c r="F60" s="34" t="s">
        <v>231</v>
      </c>
      <c r="G60" s="34" t="s">
        <v>266</v>
      </c>
      <c r="H60" s="34" t="s">
        <v>225</v>
      </c>
      <c r="I60" s="34" t="s">
        <v>242</v>
      </c>
      <c r="J60" s="37"/>
      <c r="K60" s="37"/>
      <c r="L60" s="34" t="s">
        <v>262</v>
      </c>
      <c r="M60" s="37"/>
      <c r="N60" s="34" t="s">
        <v>203</v>
      </c>
      <c r="O60" s="34"/>
      <c r="P60" s="34" t="s">
        <v>270</v>
      </c>
      <c r="Q60" s="39" t="s">
        <v>271</v>
      </c>
      <c r="R60" s="34"/>
      <c r="S60" s="34" t="s">
        <v>249</v>
      </c>
      <c r="T60" s="34" t="s">
        <v>250</v>
      </c>
      <c r="U60" s="37"/>
    </row>
    <row r="61" spans="1:21" x14ac:dyDescent="0.3">
      <c r="A61" s="31" t="s">
        <v>265</v>
      </c>
      <c r="B61" s="36" t="s">
        <v>4</v>
      </c>
      <c r="C61" s="31" t="s">
        <v>167</v>
      </c>
      <c r="D61" s="34" t="s">
        <v>212</v>
      </c>
      <c r="E61" s="34" t="s">
        <v>213</v>
      </c>
      <c r="F61" s="34" t="s">
        <v>260</v>
      </c>
      <c r="G61" s="34" t="s">
        <v>266</v>
      </c>
      <c r="H61" s="34" t="s">
        <v>225</v>
      </c>
      <c r="I61" s="34" t="s">
        <v>242</v>
      </c>
      <c r="J61" s="34" t="s">
        <v>199</v>
      </c>
      <c r="K61" s="34" t="s">
        <v>227</v>
      </c>
      <c r="L61" s="34" t="s">
        <v>262</v>
      </c>
      <c r="M61" s="34" t="s">
        <v>263</v>
      </c>
      <c r="N61" s="34" t="s">
        <v>203</v>
      </c>
      <c r="O61" s="34" t="s">
        <v>226</v>
      </c>
      <c r="P61" s="34" t="s">
        <v>272</v>
      </c>
      <c r="Q61" s="34" t="s">
        <v>221</v>
      </c>
      <c r="R61" s="37"/>
      <c r="S61" s="34" t="s">
        <v>230</v>
      </c>
      <c r="T61" s="34" t="s">
        <v>256</v>
      </c>
      <c r="U61" s="34" t="s">
        <v>269</v>
      </c>
    </row>
    <row r="62" spans="1:21" x14ac:dyDescent="0.3">
      <c r="A62" s="31" t="s">
        <v>265</v>
      </c>
      <c r="B62" s="36" t="s">
        <v>168</v>
      </c>
      <c r="C62" s="31" t="s">
        <v>151</v>
      </c>
      <c r="D62" s="34" t="s">
        <v>212</v>
      </c>
      <c r="E62" s="34" t="s">
        <v>213</v>
      </c>
      <c r="F62" s="34" t="s">
        <v>260</v>
      </c>
      <c r="G62" s="34"/>
      <c r="H62" s="34" t="s">
        <v>225</v>
      </c>
      <c r="I62" s="34"/>
      <c r="J62" s="34" t="s">
        <v>199</v>
      </c>
      <c r="K62" s="34"/>
      <c r="L62" s="34" t="s">
        <v>262</v>
      </c>
      <c r="M62" s="34" t="s">
        <v>263</v>
      </c>
      <c r="N62" s="34"/>
      <c r="O62" s="34"/>
      <c r="P62" s="34"/>
      <c r="Q62" s="34"/>
      <c r="R62" s="34"/>
      <c r="S62" s="37"/>
      <c r="T62" s="37"/>
      <c r="U62" s="34" t="s">
        <v>218</v>
      </c>
    </row>
    <row r="63" spans="1:21" x14ac:dyDescent="0.3">
      <c r="A63" s="31" t="s">
        <v>265</v>
      </c>
      <c r="B63" s="36" t="s">
        <v>171</v>
      </c>
      <c r="C63" s="31" t="s">
        <v>172</v>
      </c>
      <c r="D63" s="34" t="s">
        <v>212</v>
      </c>
      <c r="E63" s="34" t="s">
        <v>213</v>
      </c>
      <c r="F63" s="34" t="s">
        <v>260</v>
      </c>
      <c r="G63" s="34"/>
      <c r="H63" s="34" t="s">
        <v>225</v>
      </c>
      <c r="I63" s="34"/>
      <c r="J63" s="34"/>
      <c r="K63" s="34"/>
      <c r="L63" s="34"/>
      <c r="M63" s="34" t="s">
        <v>263</v>
      </c>
      <c r="N63" s="34"/>
      <c r="O63" s="34"/>
      <c r="P63" s="34"/>
      <c r="Q63" s="34"/>
      <c r="R63" s="34"/>
      <c r="S63" s="34" t="s">
        <v>258</v>
      </c>
      <c r="T63" s="37"/>
      <c r="U63" s="34"/>
    </row>
    <row r="64" spans="1:21" x14ac:dyDescent="0.3">
      <c r="A64" s="31" t="s">
        <v>273</v>
      </c>
      <c r="B64" s="36" t="s">
        <v>48</v>
      </c>
      <c r="C64" s="35" t="s">
        <v>173</v>
      </c>
      <c r="D64" s="34" t="s">
        <v>212</v>
      </c>
      <c r="E64" s="34" t="s">
        <v>213</v>
      </c>
      <c r="F64" s="34" t="s">
        <v>214</v>
      </c>
      <c r="G64" s="34"/>
      <c r="H64" s="34"/>
      <c r="I64" s="34"/>
      <c r="J64" s="34"/>
      <c r="K64" s="34"/>
      <c r="L64" s="34"/>
      <c r="M64" s="34" t="s">
        <v>222</v>
      </c>
      <c r="N64" s="34"/>
      <c r="O64" s="34"/>
      <c r="P64" s="34" t="s">
        <v>252</v>
      </c>
      <c r="Q64" s="34"/>
      <c r="R64" s="34"/>
      <c r="S64" s="37"/>
      <c r="T64" s="37"/>
      <c r="U64" s="34"/>
    </row>
    <row r="65" spans="1:21" x14ac:dyDescent="0.3">
      <c r="A65" s="31" t="s">
        <v>274</v>
      </c>
      <c r="B65" s="36" t="s">
        <v>48</v>
      </c>
      <c r="C65" s="35" t="s">
        <v>173</v>
      </c>
      <c r="D65" s="34" t="s">
        <v>212</v>
      </c>
      <c r="E65" s="34" t="s">
        <v>213</v>
      </c>
      <c r="F65" s="34" t="s">
        <v>231</v>
      </c>
      <c r="G65" s="34"/>
      <c r="H65" s="34" t="s">
        <v>225</v>
      </c>
      <c r="I65" s="34"/>
      <c r="J65" s="34" t="s">
        <v>199</v>
      </c>
      <c r="K65" s="34" t="s">
        <v>227</v>
      </c>
      <c r="L65" s="34" t="s">
        <v>262</v>
      </c>
      <c r="M65" s="34" t="s">
        <v>263</v>
      </c>
      <c r="N65" s="34"/>
      <c r="O65" s="34" t="s">
        <v>226</v>
      </c>
      <c r="P65" s="34" t="s">
        <v>252</v>
      </c>
      <c r="Q65" s="34"/>
      <c r="R65" s="34"/>
      <c r="S65" s="34" t="s">
        <v>275</v>
      </c>
      <c r="T65" s="34" t="s">
        <v>276</v>
      </c>
      <c r="U65" s="37"/>
    </row>
    <row r="66" spans="1:21" x14ac:dyDescent="0.3">
      <c r="A66" s="31" t="s">
        <v>277</v>
      </c>
      <c r="B66" s="36" t="s">
        <v>48</v>
      </c>
      <c r="C66" s="35" t="s">
        <v>173</v>
      </c>
      <c r="D66" s="34" t="s">
        <v>212</v>
      </c>
      <c r="E66" s="34" t="s">
        <v>213</v>
      </c>
      <c r="F66" s="37"/>
      <c r="G66" s="34" t="s">
        <v>278</v>
      </c>
      <c r="H66" s="34"/>
      <c r="I66" s="34" t="s">
        <v>242</v>
      </c>
      <c r="J66" s="34" t="s">
        <v>199</v>
      </c>
      <c r="K66" s="34" t="s">
        <v>227</v>
      </c>
      <c r="L66" s="34" t="s">
        <v>262</v>
      </c>
      <c r="M66" s="34" t="s">
        <v>263</v>
      </c>
      <c r="N66" s="34" t="s">
        <v>203</v>
      </c>
      <c r="O66" s="34"/>
      <c r="P66" s="34"/>
      <c r="Q66" s="34"/>
      <c r="R66" s="34"/>
      <c r="S66" s="34" t="s">
        <v>279</v>
      </c>
      <c r="T66" s="34" t="s">
        <v>269</v>
      </c>
      <c r="U66" s="37"/>
    </row>
    <row r="67" spans="1:21" x14ac:dyDescent="0.3">
      <c r="A67" s="31" t="s">
        <v>280</v>
      </c>
      <c r="B67" s="36" t="s">
        <v>50</v>
      </c>
      <c r="C67" s="35" t="s">
        <v>174</v>
      </c>
      <c r="D67" s="34" t="s">
        <v>212</v>
      </c>
      <c r="E67" s="34" t="s">
        <v>213</v>
      </c>
      <c r="F67" s="34" t="s">
        <v>260</v>
      </c>
      <c r="G67" s="34"/>
      <c r="H67" s="34" t="s">
        <v>225</v>
      </c>
      <c r="I67" s="34" t="s">
        <v>281</v>
      </c>
      <c r="J67" s="34"/>
      <c r="K67" s="34" t="s">
        <v>227</v>
      </c>
      <c r="L67" s="34" t="s">
        <v>262</v>
      </c>
      <c r="M67" s="34" t="s">
        <v>263</v>
      </c>
      <c r="N67" s="34"/>
      <c r="O67" s="34"/>
      <c r="P67" s="34"/>
      <c r="Q67" s="34"/>
      <c r="R67" s="34"/>
      <c r="S67" s="34" t="s">
        <v>282</v>
      </c>
      <c r="T67" s="34" t="s">
        <v>283</v>
      </c>
      <c r="U67" s="37"/>
    </row>
    <row r="68" spans="1:21" x14ac:dyDescent="0.3">
      <c r="A68" s="31" t="s">
        <v>284</v>
      </c>
      <c r="B68" s="35" t="s">
        <v>175</v>
      </c>
      <c r="C68" s="35" t="s">
        <v>176</v>
      </c>
      <c r="D68" s="35"/>
      <c r="E68" s="35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</sheetData>
  <autoFilter ref="A1:S68"/>
  <phoneticPr fontId="8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zoomScaleNormal="100" workbookViewId="0">
      <pane ySplit="2" topLeftCell="A3" activePane="bottomLeft" state="frozen"/>
      <selection activeCell="I1176" sqref="I1176"/>
      <selection pane="bottomLeft" activeCell="E15" sqref="E15"/>
    </sheetView>
  </sheetViews>
  <sheetFormatPr defaultRowHeight="13.5" x14ac:dyDescent="0.25"/>
  <cols>
    <col min="1" max="1" width="13.375" style="26" customWidth="1"/>
    <col min="2" max="2" width="15.625" style="26" bestFit="1" customWidth="1"/>
    <col min="3" max="3" width="7.625" style="26" bestFit="1" customWidth="1"/>
    <col min="4" max="4" width="15.875" style="26" customWidth="1"/>
    <col min="5" max="5" width="11.875" style="26" customWidth="1"/>
    <col min="6" max="6" width="9.375" style="26" customWidth="1"/>
    <col min="7" max="7" width="11.125" style="26" customWidth="1"/>
    <col min="8" max="8" width="11.5" style="26" customWidth="1"/>
    <col min="9" max="12" width="11.125" style="26" customWidth="1"/>
    <col min="13" max="13" width="13.375" style="26" customWidth="1"/>
    <col min="14" max="14" width="11.625" style="26" customWidth="1"/>
    <col min="15" max="15" width="11.125" style="26" customWidth="1"/>
    <col min="16" max="16" width="13.125" style="26" customWidth="1"/>
    <col min="17" max="19" width="11.125" style="26" customWidth="1"/>
    <col min="20" max="20" width="9.25" style="26" bestFit="1" customWidth="1"/>
    <col min="21" max="21" width="18.625" style="26" customWidth="1"/>
    <col min="22" max="22" width="7.625" style="26" bestFit="1" customWidth="1"/>
    <col min="23" max="23" width="15" style="26" customWidth="1"/>
    <col min="24" max="24" width="11.125" style="26" customWidth="1"/>
    <col min="25" max="25" width="9.625" style="26" bestFit="1" customWidth="1"/>
    <col min="26" max="26" width="11.125" style="26" customWidth="1"/>
    <col min="27" max="27" width="15.5" style="26" customWidth="1"/>
    <col min="28" max="28" width="13.125" style="26" customWidth="1"/>
    <col min="29" max="32" width="11.125" style="26" customWidth="1"/>
    <col min="33" max="33" width="14.125" style="26" customWidth="1"/>
    <col min="34" max="37" width="11.125" style="26" customWidth="1"/>
    <col min="38" max="244" width="9" style="26"/>
    <col min="245" max="245" width="16.375" style="26" customWidth="1"/>
    <col min="246" max="246" width="15.625" style="26" bestFit="1" customWidth="1"/>
    <col min="247" max="247" width="7.625" style="26" bestFit="1" customWidth="1"/>
    <col min="248" max="248" width="17.625" style="26" customWidth="1"/>
    <col min="249" max="249" width="13.25" style="26" customWidth="1"/>
    <col min="250" max="253" width="11.125" style="26" customWidth="1"/>
    <col min="254" max="254" width="28.25" style="26" customWidth="1"/>
    <col min="255" max="255" width="13.75" style="26" customWidth="1"/>
    <col min="256" max="256" width="22.5" style="26" customWidth="1"/>
    <col min="257" max="257" width="9.25" style="26" bestFit="1" customWidth="1"/>
    <col min="258" max="258" width="11.375" style="26" bestFit="1" customWidth="1"/>
    <col min="259" max="261" width="11.125" style="26" customWidth="1"/>
    <col min="262" max="262" width="22.5" style="26" customWidth="1"/>
    <col min="263" max="271" width="11.125" style="26" customWidth="1"/>
    <col min="272" max="273" width="33" style="26" customWidth="1"/>
    <col min="274" max="292" width="11.125" style="26" customWidth="1"/>
    <col min="293" max="500" width="9" style="26"/>
    <col min="501" max="501" width="16.375" style="26" customWidth="1"/>
    <col min="502" max="502" width="15.625" style="26" bestFit="1" customWidth="1"/>
    <col min="503" max="503" width="7.625" style="26" bestFit="1" customWidth="1"/>
    <col min="504" max="504" width="17.625" style="26" customWidth="1"/>
    <col min="505" max="505" width="13.25" style="26" customWidth="1"/>
    <col min="506" max="509" width="11.125" style="26" customWidth="1"/>
    <col min="510" max="510" width="28.25" style="26" customWidth="1"/>
    <col min="511" max="511" width="13.75" style="26" customWidth="1"/>
    <col min="512" max="512" width="22.5" style="26" customWidth="1"/>
    <col min="513" max="513" width="9.25" style="26" bestFit="1" customWidth="1"/>
    <col min="514" max="514" width="11.375" style="26" bestFit="1" customWidth="1"/>
    <col min="515" max="517" width="11.125" style="26" customWidth="1"/>
    <col min="518" max="518" width="22.5" style="26" customWidth="1"/>
    <col min="519" max="527" width="11.125" style="26" customWidth="1"/>
    <col min="528" max="529" width="33" style="26" customWidth="1"/>
    <col min="530" max="548" width="11.125" style="26" customWidth="1"/>
    <col min="549" max="756" width="9" style="26"/>
    <col min="757" max="757" width="16.375" style="26" customWidth="1"/>
    <col min="758" max="758" width="15.625" style="26" bestFit="1" customWidth="1"/>
    <col min="759" max="759" width="7.625" style="26" bestFit="1" customWidth="1"/>
    <col min="760" max="760" width="17.625" style="26" customWidth="1"/>
    <col min="761" max="761" width="13.25" style="26" customWidth="1"/>
    <col min="762" max="765" width="11.125" style="26" customWidth="1"/>
    <col min="766" max="766" width="28.25" style="26" customWidth="1"/>
    <col min="767" max="767" width="13.75" style="26" customWidth="1"/>
    <col min="768" max="768" width="22.5" style="26" customWidth="1"/>
    <col min="769" max="769" width="9.25" style="26" bestFit="1" customWidth="1"/>
    <col min="770" max="770" width="11.375" style="26" bestFit="1" customWidth="1"/>
    <col min="771" max="773" width="11.125" style="26" customWidth="1"/>
    <col min="774" max="774" width="22.5" style="26" customWidth="1"/>
    <col min="775" max="783" width="11.125" style="26" customWidth="1"/>
    <col min="784" max="785" width="33" style="26" customWidth="1"/>
    <col min="786" max="804" width="11.125" style="26" customWidth="1"/>
    <col min="805" max="1012" width="9" style="26"/>
    <col min="1013" max="1013" width="16.375" style="26" customWidth="1"/>
    <col min="1014" max="1014" width="15.625" style="26" bestFit="1" customWidth="1"/>
    <col min="1015" max="1015" width="7.625" style="26" bestFit="1" customWidth="1"/>
    <col min="1016" max="1016" width="17.625" style="26" customWidth="1"/>
    <col min="1017" max="1017" width="13.25" style="26" customWidth="1"/>
    <col min="1018" max="1021" width="11.125" style="26" customWidth="1"/>
    <col min="1022" max="1022" width="28.25" style="26" customWidth="1"/>
    <col min="1023" max="1023" width="13.75" style="26" customWidth="1"/>
    <col min="1024" max="1024" width="22.5" style="26" customWidth="1"/>
    <col min="1025" max="1025" width="9.25" style="26" bestFit="1" customWidth="1"/>
    <col min="1026" max="1026" width="11.375" style="26" bestFit="1" customWidth="1"/>
    <col min="1027" max="1029" width="11.125" style="26" customWidth="1"/>
    <col min="1030" max="1030" width="22.5" style="26" customWidth="1"/>
    <col min="1031" max="1039" width="11.125" style="26" customWidth="1"/>
    <col min="1040" max="1041" width="33" style="26" customWidth="1"/>
    <col min="1042" max="1060" width="11.125" style="26" customWidth="1"/>
    <col min="1061" max="1268" width="9" style="26"/>
    <col min="1269" max="1269" width="16.375" style="26" customWidth="1"/>
    <col min="1270" max="1270" width="15.625" style="26" bestFit="1" customWidth="1"/>
    <col min="1271" max="1271" width="7.625" style="26" bestFit="1" customWidth="1"/>
    <col min="1272" max="1272" width="17.625" style="26" customWidth="1"/>
    <col min="1273" max="1273" width="13.25" style="26" customWidth="1"/>
    <col min="1274" max="1277" width="11.125" style="26" customWidth="1"/>
    <col min="1278" max="1278" width="28.25" style="26" customWidth="1"/>
    <col min="1279" max="1279" width="13.75" style="26" customWidth="1"/>
    <col min="1280" max="1280" width="22.5" style="26" customWidth="1"/>
    <col min="1281" max="1281" width="9.25" style="26" bestFit="1" customWidth="1"/>
    <col min="1282" max="1282" width="11.375" style="26" bestFit="1" customWidth="1"/>
    <col min="1283" max="1285" width="11.125" style="26" customWidth="1"/>
    <col min="1286" max="1286" width="22.5" style="26" customWidth="1"/>
    <col min="1287" max="1295" width="11.125" style="26" customWidth="1"/>
    <col min="1296" max="1297" width="33" style="26" customWidth="1"/>
    <col min="1298" max="1316" width="11.125" style="26" customWidth="1"/>
    <col min="1317" max="1524" width="9" style="26"/>
    <col min="1525" max="1525" width="16.375" style="26" customWidth="1"/>
    <col min="1526" max="1526" width="15.625" style="26" bestFit="1" customWidth="1"/>
    <col min="1527" max="1527" width="7.625" style="26" bestFit="1" customWidth="1"/>
    <col min="1528" max="1528" width="17.625" style="26" customWidth="1"/>
    <col min="1529" max="1529" width="13.25" style="26" customWidth="1"/>
    <col min="1530" max="1533" width="11.125" style="26" customWidth="1"/>
    <col min="1534" max="1534" width="28.25" style="26" customWidth="1"/>
    <col min="1535" max="1535" width="13.75" style="26" customWidth="1"/>
    <col min="1536" max="1536" width="22.5" style="26" customWidth="1"/>
    <col min="1537" max="1537" width="9.25" style="26" bestFit="1" customWidth="1"/>
    <col min="1538" max="1538" width="11.375" style="26" bestFit="1" customWidth="1"/>
    <col min="1539" max="1541" width="11.125" style="26" customWidth="1"/>
    <col min="1542" max="1542" width="22.5" style="26" customWidth="1"/>
    <col min="1543" max="1551" width="11.125" style="26" customWidth="1"/>
    <col min="1552" max="1553" width="33" style="26" customWidth="1"/>
    <col min="1554" max="1572" width="11.125" style="26" customWidth="1"/>
    <col min="1573" max="1780" width="9" style="26"/>
    <col min="1781" max="1781" width="16.375" style="26" customWidth="1"/>
    <col min="1782" max="1782" width="15.625" style="26" bestFit="1" customWidth="1"/>
    <col min="1783" max="1783" width="7.625" style="26" bestFit="1" customWidth="1"/>
    <col min="1784" max="1784" width="17.625" style="26" customWidth="1"/>
    <col min="1785" max="1785" width="13.25" style="26" customWidth="1"/>
    <col min="1786" max="1789" width="11.125" style="26" customWidth="1"/>
    <col min="1790" max="1790" width="28.25" style="26" customWidth="1"/>
    <col min="1791" max="1791" width="13.75" style="26" customWidth="1"/>
    <col min="1792" max="1792" width="22.5" style="26" customWidth="1"/>
    <col min="1793" max="1793" width="9.25" style="26" bestFit="1" customWidth="1"/>
    <col min="1794" max="1794" width="11.375" style="26" bestFit="1" customWidth="1"/>
    <col min="1795" max="1797" width="11.125" style="26" customWidth="1"/>
    <col min="1798" max="1798" width="22.5" style="26" customWidth="1"/>
    <col min="1799" max="1807" width="11.125" style="26" customWidth="1"/>
    <col min="1808" max="1809" width="33" style="26" customWidth="1"/>
    <col min="1810" max="1828" width="11.125" style="26" customWidth="1"/>
    <col min="1829" max="2036" width="9" style="26"/>
    <col min="2037" max="2037" width="16.375" style="26" customWidth="1"/>
    <col min="2038" max="2038" width="15.625" style="26" bestFit="1" customWidth="1"/>
    <col min="2039" max="2039" width="7.625" style="26" bestFit="1" customWidth="1"/>
    <col min="2040" max="2040" width="17.625" style="26" customWidth="1"/>
    <col min="2041" max="2041" width="13.25" style="26" customWidth="1"/>
    <col min="2042" max="2045" width="11.125" style="26" customWidth="1"/>
    <col min="2046" max="2046" width="28.25" style="26" customWidth="1"/>
    <col min="2047" max="2047" width="13.75" style="26" customWidth="1"/>
    <col min="2048" max="2048" width="22.5" style="26" customWidth="1"/>
    <col min="2049" max="2049" width="9.25" style="26" bestFit="1" customWidth="1"/>
    <col min="2050" max="2050" width="11.375" style="26" bestFit="1" customWidth="1"/>
    <col min="2051" max="2053" width="11.125" style="26" customWidth="1"/>
    <col min="2054" max="2054" width="22.5" style="26" customWidth="1"/>
    <col min="2055" max="2063" width="11.125" style="26" customWidth="1"/>
    <col min="2064" max="2065" width="33" style="26" customWidth="1"/>
    <col min="2066" max="2084" width="11.125" style="26" customWidth="1"/>
    <col min="2085" max="2292" width="9" style="26"/>
    <col min="2293" max="2293" width="16.375" style="26" customWidth="1"/>
    <col min="2294" max="2294" width="15.625" style="26" bestFit="1" customWidth="1"/>
    <col min="2295" max="2295" width="7.625" style="26" bestFit="1" customWidth="1"/>
    <col min="2296" max="2296" width="17.625" style="26" customWidth="1"/>
    <col min="2297" max="2297" width="13.25" style="26" customWidth="1"/>
    <col min="2298" max="2301" width="11.125" style="26" customWidth="1"/>
    <col min="2302" max="2302" width="28.25" style="26" customWidth="1"/>
    <col min="2303" max="2303" width="13.75" style="26" customWidth="1"/>
    <col min="2304" max="2304" width="22.5" style="26" customWidth="1"/>
    <col min="2305" max="2305" width="9.25" style="26" bestFit="1" customWidth="1"/>
    <col min="2306" max="2306" width="11.375" style="26" bestFit="1" customWidth="1"/>
    <col min="2307" max="2309" width="11.125" style="26" customWidth="1"/>
    <col min="2310" max="2310" width="22.5" style="26" customWidth="1"/>
    <col min="2311" max="2319" width="11.125" style="26" customWidth="1"/>
    <col min="2320" max="2321" width="33" style="26" customWidth="1"/>
    <col min="2322" max="2340" width="11.125" style="26" customWidth="1"/>
    <col min="2341" max="2548" width="9" style="26"/>
    <col min="2549" max="2549" width="16.375" style="26" customWidth="1"/>
    <col min="2550" max="2550" width="15.625" style="26" bestFit="1" customWidth="1"/>
    <col min="2551" max="2551" width="7.625" style="26" bestFit="1" customWidth="1"/>
    <col min="2552" max="2552" width="17.625" style="26" customWidth="1"/>
    <col min="2553" max="2553" width="13.25" style="26" customWidth="1"/>
    <col min="2554" max="2557" width="11.125" style="26" customWidth="1"/>
    <col min="2558" max="2558" width="28.25" style="26" customWidth="1"/>
    <col min="2559" max="2559" width="13.75" style="26" customWidth="1"/>
    <col min="2560" max="2560" width="22.5" style="26" customWidth="1"/>
    <col min="2561" max="2561" width="9.25" style="26" bestFit="1" customWidth="1"/>
    <col min="2562" max="2562" width="11.375" style="26" bestFit="1" customWidth="1"/>
    <col min="2563" max="2565" width="11.125" style="26" customWidth="1"/>
    <col min="2566" max="2566" width="22.5" style="26" customWidth="1"/>
    <col min="2567" max="2575" width="11.125" style="26" customWidth="1"/>
    <col min="2576" max="2577" width="33" style="26" customWidth="1"/>
    <col min="2578" max="2596" width="11.125" style="26" customWidth="1"/>
    <col min="2597" max="2804" width="9" style="26"/>
    <col min="2805" max="2805" width="16.375" style="26" customWidth="1"/>
    <col min="2806" max="2806" width="15.625" style="26" bestFit="1" customWidth="1"/>
    <col min="2807" max="2807" width="7.625" style="26" bestFit="1" customWidth="1"/>
    <col min="2808" max="2808" width="17.625" style="26" customWidth="1"/>
    <col min="2809" max="2809" width="13.25" style="26" customWidth="1"/>
    <col min="2810" max="2813" width="11.125" style="26" customWidth="1"/>
    <col min="2814" max="2814" width="28.25" style="26" customWidth="1"/>
    <col min="2815" max="2815" width="13.75" style="26" customWidth="1"/>
    <col min="2816" max="2816" width="22.5" style="26" customWidth="1"/>
    <col min="2817" max="2817" width="9.25" style="26" bestFit="1" customWidth="1"/>
    <col min="2818" max="2818" width="11.375" style="26" bestFit="1" customWidth="1"/>
    <col min="2819" max="2821" width="11.125" style="26" customWidth="1"/>
    <col min="2822" max="2822" width="22.5" style="26" customWidth="1"/>
    <col min="2823" max="2831" width="11.125" style="26" customWidth="1"/>
    <col min="2832" max="2833" width="33" style="26" customWidth="1"/>
    <col min="2834" max="2852" width="11.125" style="26" customWidth="1"/>
    <col min="2853" max="3060" width="9" style="26"/>
    <col min="3061" max="3061" width="16.375" style="26" customWidth="1"/>
    <col min="3062" max="3062" width="15.625" style="26" bestFit="1" customWidth="1"/>
    <col min="3063" max="3063" width="7.625" style="26" bestFit="1" customWidth="1"/>
    <col min="3064" max="3064" width="17.625" style="26" customWidth="1"/>
    <col min="3065" max="3065" width="13.25" style="26" customWidth="1"/>
    <col min="3066" max="3069" width="11.125" style="26" customWidth="1"/>
    <col min="3070" max="3070" width="28.25" style="26" customWidth="1"/>
    <col min="3071" max="3071" width="13.75" style="26" customWidth="1"/>
    <col min="3072" max="3072" width="22.5" style="26" customWidth="1"/>
    <col min="3073" max="3073" width="9.25" style="26" bestFit="1" customWidth="1"/>
    <col min="3074" max="3074" width="11.375" style="26" bestFit="1" customWidth="1"/>
    <col min="3075" max="3077" width="11.125" style="26" customWidth="1"/>
    <col min="3078" max="3078" width="22.5" style="26" customWidth="1"/>
    <col min="3079" max="3087" width="11.125" style="26" customWidth="1"/>
    <col min="3088" max="3089" width="33" style="26" customWidth="1"/>
    <col min="3090" max="3108" width="11.125" style="26" customWidth="1"/>
    <col min="3109" max="3316" width="9" style="26"/>
    <col min="3317" max="3317" width="16.375" style="26" customWidth="1"/>
    <col min="3318" max="3318" width="15.625" style="26" bestFit="1" customWidth="1"/>
    <col min="3319" max="3319" width="7.625" style="26" bestFit="1" customWidth="1"/>
    <col min="3320" max="3320" width="17.625" style="26" customWidth="1"/>
    <col min="3321" max="3321" width="13.25" style="26" customWidth="1"/>
    <col min="3322" max="3325" width="11.125" style="26" customWidth="1"/>
    <col min="3326" max="3326" width="28.25" style="26" customWidth="1"/>
    <col min="3327" max="3327" width="13.75" style="26" customWidth="1"/>
    <col min="3328" max="3328" width="22.5" style="26" customWidth="1"/>
    <col min="3329" max="3329" width="9.25" style="26" bestFit="1" customWidth="1"/>
    <col min="3330" max="3330" width="11.375" style="26" bestFit="1" customWidth="1"/>
    <col min="3331" max="3333" width="11.125" style="26" customWidth="1"/>
    <col min="3334" max="3334" width="22.5" style="26" customWidth="1"/>
    <col min="3335" max="3343" width="11.125" style="26" customWidth="1"/>
    <col min="3344" max="3345" width="33" style="26" customWidth="1"/>
    <col min="3346" max="3364" width="11.125" style="26" customWidth="1"/>
    <col min="3365" max="3572" width="9" style="26"/>
    <col min="3573" max="3573" width="16.375" style="26" customWidth="1"/>
    <col min="3574" max="3574" width="15.625" style="26" bestFit="1" customWidth="1"/>
    <col min="3575" max="3575" width="7.625" style="26" bestFit="1" customWidth="1"/>
    <col min="3576" max="3576" width="17.625" style="26" customWidth="1"/>
    <col min="3577" max="3577" width="13.25" style="26" customWidth="1"/>
    <col min="3578" max="3581" width="11.125" style="26" customWidth="1"/>
    <col min="3582" max="3582" width="28.25" style="26" customWidth="1"/>
    <col min="3583" max="3583" width="13.75" style="26" customWidth="1"/>
    <col min="3584" max="3584" width="22.5" style="26" customWidth="1"/>
    <col min="3585" max="3585" width="9.25" style="26" bestFit="1" customWidth="1"/>
    <col min="3586" max="3586" width="11.375" style="26" bestFit="1" customWidth="1"/>
    <col min="3587" max="3589" width="11.125" style="26" customWidth="1"/>
    <col min="3590" max="3590" width="22.5" style="26" customWidth="1"/>
    <col min="3591" max="3599" width="11.125" style="26" customWidth="1"/>
    <col min="3600" max="3601" width="33" style="26" customWidth="1"/>
    <col min="3602" max="3620" width="11.125" style="26" customWidth="1"/>
    <col min="3621" max="3828" width="9" style="26"/>
    <col min="3829" max="3829" width="16.375" style="26" customWidth="1"/>
    <col min="3830" max="3830" width="15.625" style="26" bestFit="1" customWidth="1"/>
    <col min="3831" max="3831" width="7.625" style="26" bestFit="1" customWidth="1"/>
    <col min="3832" max="3832" width="17.625" style="26" customWidth="1"/>
    <col min="3833" max="3833" width="13.25" style="26" customWidth="1"/>
    <col min="3834" max="3837" width="11.125" style="26" customWidth="1"/>
    <col min="3838" max="3838" width="28.25" style="26" customWidth="1"/>
    <col min="3839" max="3839" width="13.75" style="26" customWidth="1"/>
    <col min="3840" max="3840" width="22.5" style="26" customWidth="1"/>
    <col min="3841" max="3841" width="9.25" style="26" bestFit="1" customWidth="1"/>
    <col min="3842" max="3842" width="11.375" style="26" bestFit="1" customWidth="1"/>
    <col min="3843" max="3845" width="11.125" style="26" customWidth="1"/>
    <col min="3846" max="3846" width="22.5" style="26" customWidth="1"/>
    <col min="3847" max="3855" width="11.125" style="26" customWidth="1"/>
    <col min="3856" max="3857" width="33" style="26" customWidth="1"/>
    <col min="3858" max="3876" width="11.125" style="26" customWidth="1"/>
    <col min="3877" max="4084" width="9" style="26"/>
    <col min="4085" max="4085" width="16.375" style="26" customWidth="1"/>
    <col min="4086" max="4086" width="15.625" style="26" bestFit="1" customWidth="1"/>
    <col min="4087" max="4087" width="7.625" style="26" bestFit="1" customWidth="1"/>
    <col min="4088" max="4088" width="17.625" style="26" customWidth="1"/>
    <col min="4089" max="4089" width="13.25" style="26" customWidth="1"/>
    <col min="4090" max="4093" width="11.125" style="26" customWidth="1"/>
    <col min="4094" max="4094" width="28.25" style="26" customWidth="1"/>
    <col min="4095" max="4095" width="13.75" style="26" customWidth="1"/>
    <col min="4096" max="4096" width="22.5" style="26" customWidth="1"/>
    <col min="4097" max="4097" width="9.25" style="26" bestFit="1" customWidth="1"/>
    <col min="4098" max="4098" width="11.375" style="26" bestFit="1" customWidth="1"/>
    <col min="4099" max="4101" width="11.125" style="26" customWidth="1"/>
    <col min="4102" max="4102" width="22.5" style="26" customWidth="1"/>
    <col min="4103" max="4111" width="11.125" style="26" customWidth="1"/>
    <col min="4112" max="4113" width="33" style="26" customWidth="1"/>
    <col min="4114" max="4132" width="11.125" style="26" customWidth="1"/>
    <col min="4133" max="4340" width="9" style="26"/>
    <col min="4341" max="4341" width="16.375" style="26" customWidth="1"/>
    <col min="4342" max="4342" width="15.625" style="26" bestFit="1" customWidth="1"/>
    <col min="4343" max="4343" width="7.625" style="26" bestFit="1" customWidth="1"/>
    <col min="4344" max="4344" width="17.625" style="26" customWidth="1"/>
    <col min="4345" max="4345" width="13.25" style="26" customWidth="1"/>
    <col min="4346" max="4349" width="11.125" style="26" customWidth="1"/>
    <col min="4350" max="4350" width="28.25" style="26" customWidth="1"/>
    <col min="4351" max="4351" width="13.75" style="26" customWidth="1"/>
    <col min="4352" max="4352" width="22.5" style="26" customWidth="1"/>
    <col min="4353" max="4353" width="9.25" style="26" bestFit="1" customWidth="1"/>
    <col min="4354" max="4354" width="11.375" style="26" bestFit="1" customWidth="1"/>
    <col min="4355" max="4357" width="11.125" style="26" customWidth="1"/>
    <col min="4358" max="4358" width="22.5" style="26" customWidth="1"/>
    <col min="4359" max="4367" width="11.125" style="26" customWidth="1"/>
    <col min="4368" max="4369" width="33" style="26" customWidth="1"/>
    <col min="4370" max="4388" width="11.125" style="26" customWidth="1"/>
    <col min="4389" max="4596" width="9" style="26"/>
    <col min="4597" max="4597" width="16.375" style="26" customWidth="1"/>
    <col min="4598" max="4598" width="15.625" style="26" bestFit="1" customWidth="1"/>
    <col min="4599" max="4599" width="7.625" style="26" bestFit="1" customWidth="1"/>
    <col min="4600" max="4600" width="17.625" style="26" customWidth="1"/>
    <col min="4601" max="4601" width="13.25" style="26" customWidth="1"/>
    <col min="4602" max="4605" width="11.125" style="26" customWidth="1"/>
    <col min="4606" max="4606" width="28.25" style="26" customWidth="1"/>
    <col min="4607" max="4607" width="13.75" style="26" customWidth="1"/>
    <col min="4608" max="4608" width="22.5" style="26" customWidth="1"/>
    <col min="4609" max="4609" width="9.25" style="26" bestFit="1" customWidth="1"/>
    <col min="4610" max="4610" width="11.375" style="26" bestFit="1" customWidth="1"/>
    <col min="4611" max="4613" width="11.125" style="26" customWidth="1"/>
    <col min="4614" max="4614" width="22.5" style="26" customWidth="1"/>
    <col min="4615" max="4623" width="11.125" style="26" customWidth="1"/>
    <col min="4624" max="4625" width="33" style="26" customWidth="1"/>
    <col min="4626" max="4644" width="11.125" style="26" customWidth="1"/>
    <col min="4645" max="4852" width="9" style="26"/>
    <col min="4853" max="4853" width="16.375" style="26" customWidth="1"/>
    <col min="4854" max="4854" width="15.625" style="26" bestFit="1" customWidth="1"/>
    <col min="4855" max="4855" width="7.625" style="26" bestFit="1" customWidth="1"/>
    <col min="4856" max="4856" width="17.625" style="26" customWidth="1"/>
    <col min="4857" max="4857" width="13.25" style="26" customWidth="1"/>
    <col min="4858" max="4861" width="11.125" style="26" customWidth="1"/>
    <col min="4862" max="4862" width="28.25" style="26" customWidth="1"/>
    <col min="4863" max="4863" width="13.75" style="26" customWidth="1"/>
    <col min="4864" max="4864" width="22.5" style="26" customWidth="1"/>
    <col min="4865" max="4865" width="9.25" style="26" bestFit="1" customWidth="1"/>
    <col min="4866" max="4866" width="11.375" style="26" bestFit="1" customWidth="1"/>
    <col min="4867" max="4869" width="11.125" style="26" customWidth="1"/>
    <col min="4870" max="4870" width="22.5" style="26" customWidth="1"/>
    <col min="4871" max="4879" width="11.125" style="26" customWidth="1"/>
    <col min="4880" max="4881" width="33" style="26" customWidth="1"/>
    <col min="4882" max="4900" width="11.125" style="26" customWidth="1"/>
    <col min="4901" max="5108" width="9" style="26"/>
    <col min="5109" max="5109" width="16.375" style="26" customWidth="1"/>
    <col min="5110" max="5110" width="15.625" style="26" bestFit="1" customWidth="1"/>
    <col min="5111" max="5111" width="7.625" style="26" bestFit="1" customWidth="1"/>
    <col min="5112" max="5112" width="17.625" style="26" customWidth="1"/>
    <col min="5113" max="5113" width="13.25" style="26" customWidth="1"/>
    <col min="5114" max="5117" width="11.125" style="26" customWidth="1"/>
    <col min="5118" max="5118" width="28.25" style="26" customWidth="1"/>
    <col min="5119" max="5119" width="13.75" style="26" customWidth="1"/>
    <col min="5120" max="5120" width="22.5" style="26" customWidth="1"/>
    <col min="5121" max="5121" width="9.25" style="26" bestFit="1" customWidth="1"/>
    <col min="5122" max="5122" width="11.375" style="26" bestFit="1" customWidth="1"/>
    <col min="5123" max="5125" width="11.125" style="26" customWidth="1"/>
    <col min="5126" max="5126" width="22.5" style="26" customWidth="1"/>
    <col min="5127" max="5135" width="11.125" style="26" customWidth="1"/>
    <col min="5136" max="5137" width="33" style="26" customWidth="1"/>
    <col min="5138" max="5156" width="11.125" style="26" customWidth="1"/>
    <col min="5157" max="5364" width="9" style="26"/>
    <col min="5365" max="5365" width="16.375" style="26" customWidth="1"/>
    <col min="5366" max="5366" width="15.625" style="26" bestFit="1" customWidth="1"/>
    <col min="5367" max="5367" width="7.625" style="26" bestFit="1" customWidth="1"/>
    <col min="5368" max="5368" width="17.625" style="26" customWidth="1"/>
    <col min="5369" max="5369" width="13.25" style="26" customWidth="1"/>
    <col min="5370" max="5373" width="11.125" style="26" customWidth="1"/>
    <col min="5374" max="5374" width="28.25" style="26" customWidth="1"/>
    <col min="5375" max="5375" width="13.75" style="26" customWidth="1"/>
    <col min="5376" max="5376" width="22.5" style="26" customWidth="1"/>
    <col min="5377" max="5377" width="9.25" style="26" bestFit="1" customWidth="1"/>
    <col min="5378" max="5378" width="11.375" style="26" bestFit="1" customWidth="1"/>
    <col min="5379" max="5381" width="11.125" style="26" customWidth="1"/>
    <col min="5382" max="5382" width="22.5" style="26" customWidth="1"/>
    <col min="5383" max="5391" width="11.125" style="26" customWidth="1"/>
    <col min="5392" max="5393" width="33" style="26" customWidth="1"/>
    <col min="5394" max="5412" width="11.125" style="26" customWidth="1"/>
    <col min="5413" max="5620" width="9" style="26"/>
    <col min="5621" max="5621" width="16.375" style="26" customWidth="1"/>
    <col min="5622" max="5622" width="15.625" style="26" bestFit="1" customWidth="1"/>
    <col min="5623" max="5623" width="7.625" style="26" bestFit="1" customWidth="1"/>
    <col min="5624" max="5624" width="17.625" style="26" customWidth="1"/>
    <col min="5625" max="5625" width="13.25" style="26" customWidth="1"/>
    <col min="5626" max="5629" width="11.125" style="26" customWidth="1"/>
    <col min="5630" max="5630" width="28.25" style="26" customWidth="1"/>
    <col min="5631" max="5631" width="13.75" style="26" customWidth="1"/>
    <col min="5632" max="5632" width="22.5" style="26" customWidth="1"/>
    <col min="5633" max="5633" width="9.25" style="26" bestFit="1" customWidth="1"/>
    <col min="5634" max="5634" width="11.375" style="26" bestFit="1" customWidth="1"/>
    <col min="5635" max="5637" width="11.125" style="26" customWidth="1"/>
    <col min="5638" max="5638" width="22.5" style="26" customWidth="1"/>
    <col min="5639" max="5647" width="11.125" style="26" customWidth="1"/>
    <col min="5648" max="5649" width="33" style="26" customWidth="1"/>
    <col min="5650" max="5668" width="11.125" style="26" customWidth="1"/>
    <col min="5669" max="5876" width="9" style="26"/>
    <col min="5877" max="5877" width="16.375" style="26" customWidth="1"/>
    <col min="5878" max="5878" width="15.625" style="26" bestFit="1" customWidth="1"/>
    <col min="5879" max="5879" width="7.625" style="26" bestFit="1" customWidth="1"/>
    <col min="5880" max="5880" width="17.625" style="26" customWidth="1"/>
    <col min="5881" max="5881" width="13.25" style="26" customWidth="1"/>
    <col min="5882" max="5885" width="11.125" style="26" customWidth="1"/>
    <col min="5886" max="5886" width="28.25" style="26" customWidth="1"/>
    <col min="5887" max="5887" width="13.75" style="26" customWidth="1"/>
    <col min="5888" max="5888" width="22.5" style="26" customWidth="1"/>
    <col min="5889" max="5889" width="9.25" style="26" bestFit="1" customWidth="1"/>
    <col min="5890" max="5890" width="11.375" style="26" bestFit="1" customWidth="1"/>
    <col min="5891" max="5893" width="11.125" style="26" customWidth="1"/>
    <col min="5894" max="5894" width="22.5" style="26" customWidth="1"/>
    <col min="5895" max="5903" width="11.125" style="26" customWidth="1"/>
    <col min="5904" max="5905" width="33" style="26" customWidth="1"/>
    <col min="5906" max="5924" width="11.125" style="26" customWidth="1"/>
    <col min="5925" max="6132" width="9" style="26"/>
    <col min="6133" max="6133" width="16.375" style="26" customWidth="1"/>
    <col min="6134" max="6134" width="15.625" style="26" bestFit="1" customWidth="1"/>
    <col min="6135" max="6135" width="7.625" style="26" bestFit="1" customWidth="1"/>
    <col min="6136" max="6136" width="17.625" style="26" customWidth="1"/>
    <col min="6137" max="6137" width="13.25" style="26" customWidth="1"/>
    <col min="6138" max="6141" width="11.125" style="26" customWidth="1"/>
    <col min="6142" max="6142" width="28.25" style="26" customWidth="1"/>
    <col min="6143" max="6143" width="13.75" style="26" customWidth="1"/>
    <col min="6144" max="6144" width="22.5" style="26" customWidth="1"/>
    <col min="6145" max="6145" width="9.25" style="26" bestFit="1" customWidth="1"/>
    <col min="6146" max="6146" width="11.375" style="26" bestFit="1" customWidth="1"/>
    <col min="6147" max="6149" width="11.125" style="26" customWidth="1"/>
    <col min="6150" max="6150" width="22.5" style="26" customWidth="1"/>
    <col min="6151" max="6159" width="11.125" style="26" customWidth="1"/>
    <col min="6160" max="6161" width="33" style="26" customWidth="1"/>
    <col min="6162" max="6180" width="11.125" style="26" customWidth="1"/>
    <col min="6181" max="6388" width="9" style="26"/>
    <col min="6389" max="6389" width="16.375" style="26" customWidth="1"/>
    <col min="6390" max="6390" width="15.625" style="26" bestFit="1" customWidth="1"/>
    <col min="6391" max="6391" width="7.625" style="26" bestFit="1" customWidth="1"/>
    <col min="6392" max="6392" width="17.625" style="26" customWidth="1"/>
    <col min="6393" max="6393" width="13.25" style="26" customWidth="1"/>
    <col min="6394" max="6397" width="11.125" style="26" customWidth="1"/>
    <col min="6398" max="6398" width="28.25" style="26" customWidth="1"/>
    <col min="6399" max="6399" width="13.75" style="26" customWidth="1"/>
    <col min="6400" max="6400" width="22.5" style="26" customWidth="1"/>
    <col min="6401" max="6401" width="9.25" style="26" bestFit="1" customWidth="1"/>
    <col min="6402" max="6402" width="11.375" style="26" bestFit="1" customWidth="1"/>
    <col min="6403" max="6405" width="11.125" style="26" customWidth="1"/>
    <col min="6406" max="6406" width="22.5" style="26" customWidth="1"/>
    <col min="6407" max="6415" width="11.125" style="26" customWidth="1"/>
    <col min="6416" max="6417" width="33" style="26" customWidth="1"/>
    <col min="6418" max="6436" width="11.125" style="26" customWidth="1"/>
    <col min="6437" max="6644" width="9" style="26"/>
    <col min="6645" max="6645" width="16.375" style="26" customWidth="1"/>
    <col min="6646" max="6646" width="15.625" style="26" bestFit="1" customWidth="1"/>
    <col min="6647" max="6647" width="7.625" style="26" bestFit="1" customWidth="1"/>
    <col min="6648" max="6648" width="17.625" style="26" customWidth="1"/>
    <col min="6649" max="6649" width="13.25" style="26" customWidth="1"/>
    <col min="6650" max="6653" width="11.125" style="26" customWidth="1"/>
    <col min="6654" max="6654" width="28.25" style="26" customWidth="1"/>
    <col min="6655" max="6655" width="13.75" style="26" customWidth="1"/>
    <col min="6656" max="6656" width="22.5" style="26" customWidth="1"/>
    <col min="6657" max="6657" width="9.25" style="26" bestFit="1" customWidth="1"/>
    <col min="6658" max="6658" width="11.375" style="26" bestFit="1" customWidth="1"/>
    <col min="6659" max="6661" width="11.125" style="26" customWidth="1"/>
    <col min="6662" max="6662" width="22.5" style="26" customWidth="1"/>
    <col min="6663" max="6671" width="11.125" style="26" customWidth="1"/>
    <col min="6672" max="6673" width="33" style="26" customWidth="1"/>
    <col min="6674" max="6692" width="11.125" style="26" customWidth="1"/>
    <col min="6693" max="6900" width="9" style="26"/>
    <col min="6901" max="6901" width="16.375" style="26" customWidth="1"/>
    <col min="6902" max="6902" width="15.625" style="26" bestFit="1" customWidth="1"/>
    <col min="6903" max="6903" width="7.625" style="26" bestFit="1" customWidth="1"/>
    <col min="6904" max="6904" width="17.625" style="26" customWidth="1"/>
    <col min="6905" max="6905" width="13.25" style="26" customWidth="1"/>
    <col min="6906" max="6909" width="11.125" style="26" customWidth="1"/>
    <col min="6910" max="6910" width="28.25" style="26" customWidth="1"/>
    <col min="6911" max="6911" width="13.75" style="26" customWidth="1"/>
    <col min="6912" max="6912" width="22.5" style="26" customWidth="1"/>
    <col min="6913" max="6913" width="9.25" style="26" bestFit="1" customWidth="1"/>
    <col min="6914" max="6914" width="11.375" style="26" bestFit="1" customWidth="1"/>
    <col min="6915" max="6917" width="11.125" style="26" customWidth="1"/>
    <col min="6918" max="6918" width="22.5" style="26" customWidth="1"/>
    <col min="6919" max="6927" width="11.125" style="26" customWidth="1"/>
    <col min="6928" max="6929" width="33" style="26" customWidth="1"/>
    <col min="6930" max="6948" width="11.125" style="26" customWidth="1"/>
    <col min="6949" max="7156" width="9" style="26"/>
    <col min="7157" max="7157" width="16.375" style="26" customWidth="1"/>
    <col min="7158" max="7158" width="15.625" style="26" bestFit="1" customWidth="1"/>
    <col min="7159" max="7159" width="7.625" style="26" bestFit="1" customWidth="1"/>
    <col min="7160" max="7160" width="17.625" style="26" customWidth="1"/>
    <col min="7161" max="7161" width="13.25" style="26" customWidth="1"/>
    <col min="7162" max="7165" width="11.125" style="26" customWidth="1"/>
    <col min="7166" max="7166" width="28.25" style="26" customWidth="1"/>
    <col min="7167" max="7167" width="13.75" style="26" customWidth="1"/>
    <col min="7168" max="7168" width="22.5" style="26" customWidth="1"/>
    <col min="7169" max="7169" width="9.25" style="26" bestFit="1" customWidth="1"/>
    <col min="7170" max="7170" width="11.375" style="26" bestFit="1" customWidth="1"/>
    <col min="7171" max="7173" width="11.125" style="26" customWidth="1"/>
    <col min="7174" max="7174" width="22.5" style="26" customWidth="1"/>
    <col min="7175" max="7183" width="11.125" style="26" customWidth="1"/>
    <col min="7184" max="7185" width="33" style="26" customWidth="1"/>
    <col min="7186" max="7204" width="11.125" style="26" customWidth="1"/>
    <col min="7205" max="7412" width="9" style="26"/>
    <col min="7413" max="7413" width="16.375" style="26" customWidth="1"/>
    <col min="7414" max="7414" width="15.625" style="26" bestFit="1" customWidth="1"/>
    <col min="7415" max="7415" width="7.625" style="26" bestFit="1" customWidth="1"/>
    <col min="7416" max="7416" width="17.625" style="26" customWidth="1"/>
    <col min="7417" max="7417" width="13.25" style="26" customWidth="1"/>
    <col min="7418" max="7421" width="11.125" style="26" customWidth="1"/>
    <col min="7422" max="7422" width="28.25" style="26" customWidth="1"/>
    <col min="7423" max="7423" width="13.75" style="26" customWidth="1"/>
    <col min="7424" max="7424" width="22.5" style="26" customWidth="1"/>
    <col min="7425" max="7425" width="9.25" style="26" bestFit="1" customWidth="1"/>
    <col min="7426" max="7426" width="11.375" style="26" bestFit="1" customWidth="1"/>
    <col min="7427" max="7429" width="11.125" style="26" customWidth="1"/>
    <col min="7430" max="7430" width="22.5" style="26" customWidth="1"/>
    <col min="7431" max="7439" width="11.125" style="26" customWidth="1"/>
    <col min="7440" max="7441" width="33" style="26" customWidth="1"/>
    <col min="7442" max="7460" width="11.125" style="26" customWidth="1"/>
    <col min="7461" max="7668" width="9" style="26"/>
    <col min="7669" max="7669" width="16.375" style="26" customWidth="1"/>
    <col min="7670" max="7670" width="15.625" style="26" bestFit="1" customWidth="1"/>
    <col min="7671" max="7671" width="7.625" style="26" bestFit="1" customWidth="1"/>
    <col min="7672" max="7672" width="17.625" style="26" customWidth="1"/>
    <col min="7673" max="7673" width="13.25" style="26" customWidth="1"/>
    <col min="7674" max="7677" width="11.125" style="26" customWidth="1"/>
    <col min="7678" max="7678" width="28.25" style="26" customWidth="1"/>
    <col min="7679" max="7679" width="13.75" style="26" customWidth="1"/>
    <col min="7680" max="7680" width="22.5" style="26" customWidth="1"/>
    <col min="7681" max="7681" width="9.25" style="26" bestFit="1" customWidth="1"/>
    <col min="7682" max="7682" width="11.375" style="26" bestFit="1" customWidth="1"/>
    <col min="7683" max="7685" width="11.125" style="26" customWidth="1"/>
    <col min="7686" max="7686" width="22.5" style="26" customWidth="1"/>
    <col min="7687" max="7695" width="11.125" style="26" customWidth="1"/>
    <col min="7696" max="7697" width="33" style="26" customWidth="1"/>
    <col min="7698" max="7716" width="11.125" style="26" customWidth="1"/>
    <col min="7717" max="7924" width="9" style="26"/>
    <col min="7925" max="7925" width="16.375" style="26" customWidth="1"/>
    <col min="7926" max="7926" width="15.625" style="26" bestFit="1" customWidth="1"/>
    <col min="7927" max="7927" width="7.625" style="26" bestFit="1" customWidth="1"/>
    <col min="7928" max="7928" width="17.625" style="26" customWidth="1"/>
    <col min="7929" max="7929" width="13.25" style="26" customWidth="1"/>
    <col min="7930" max="7933" width="11.125" style="26" customWidth="1"/>
    <col min="7934" max="7934" width="28.25" style="26" customWidth="1"/>
    <col min="7935" max="7935" width="13.75" style="26" customWidth="1"/>
    <col min="7936" max="7936" width="22.5" style="26" customWidth="1"/>
    <col min="7937" max="7937" width="9.25" style="26" bestFit="1" customWidth="1"/>
    <col min="7938" max="7938" width="11.375" style="26" bestFit="1" customWidth="1"/>
    <col min="7939" max="7941" width="11.125" style="26" customWidth="1"/>
    <col min="7942" max="7942" width="22.5" style="26" customWidth="1"/>
    <col min="7943" max="7951" width="11.125" style="26" customWidth="1"/>
    <col min="7952" max="7953" width="33" style="26" customWidth="1"/>
    <col min="7954" max="7972" width="11.125" style="26" customWidth="1"/>
    <col min="7973" max="8180" width="9" style="26"/>
    <col min="8181" max="8181" width="16.375" style="26" customWidth="1"/>
    <col min="8182" max="8182" width="15.625" style="26" bestFit="1" customWidth="1"/>
    <col min="8183" max="8183" width="7.625" style="26" bestFit="1" customWidth="1"/>
    <col min="8184" max="8184" width="17.625" style="26" customWidth="1"/>
    <col min="8185" max="8185" width="13.25" style="26" customWidth="1"/>
    <col min="8186" max="8189" width="11.125" style="26" customWidth="1"/>
    <col min="8190" max="8190" width="28.25" style="26" customWidth="1"/>
    <col min="8191" max="8191" width="13.75" style="26" customWidth="1"/>
    <col min="8192" max="8192" width="22.5" style="26" customWidth="1"/>
    <col min="8193" max="8193" width="9.25" style="26" bestFit="1" customWidth="1"/>
    <col min="8194" max="8194" width="11.375" style="26" bestFit="1" customWidth="1"/>
    <col min="8195" max="8197" width="11.125" style="26" customWidth="1"/>
    <col min="8198" max="8198" width="22.5" style="26" customWidth="1"/>
    <col min="8199" max="8207" width="11.125" style="26" customWidth="1"/>
    <col min="8208" max="8209" width="33" style="26" customWidth="1"/>
    <col min="8210" max="8228" width="11.125" style="26" customWidth="1"/>
    <col min="8229" max="8436" width="9" style="26"/>
    <col min="8437" max="8437" width="16.375" style="26" customWidth="1"/>
    <col min="8438" max="8438" width="15.625" style="26" bestFit="1" customWidth="1"/>
    <col min="8439" max="8439" width="7.625" style="26" bestFit="1" customWidth="1"/>
    <col min="8440" max="8440" width="17.625" style="26" customWidth="1"/>
    <col min="8441" max="8441" width="13.25" style="26" customWidth="1"/>
    <col min="8442" max="8445" width="11.125" style="26" customWidth="1"/>
    <col min="8446" max="8446" width="28.25" style="26" customWidth="1"/>
    <col min="8447" max="8447" width="13.75" style="26" customWidth="1"/>
    <col min="8448" max="8448" width="22.5" style="26" customWidth="1"/>
    <col min="8449" max="8449" width="9.25" style="26" bestFit="1" customWidth="1"/>
    <col min="8450" max="8450" width="11.375" style="26" bestFit="1" customWidth="1"/>
    <col min="8451" max="8453" width="11.125" style="26" customWidth="1"/>
    <col min="8454" max="8454" width="22.5" style="26" customWidth="1"/>
    <col min="8455" max="8463" width="11.125" style="26" customWidth="1"/>
    <col min="8464" max="8465" width="33" style="26" customWidth="1"/>
    <col min="8466" max="8484" width="11.125" style="26" customWidth="1"/>
    <col min="8485" max="8692" width="9" style="26"/>
    <col min="8693" max="8693" width="16.375" style="26" customWidth="1"/>
    <col min="8694" max="8694" width="15.625" style="26" bestFit="1" customWidth="1"/>
    <col min="8695" max="8695" width="7.625" style="26" bestFit="1" customWidth="1"/>
    <col min="8696" max="8696" width="17.625" style="26" customWidth="1"/>
    <col min="8697" max="8697" width="13.25" style="26" customWidth="1"/>
    <col min="8698" max="8701" width="11.125" style="26" customWidth="1"/>
    <col min="8702" max="8702" width="28.25" style="26" customWidth="1"/>
    <col min="8703" max="8703" width="13.75" style="26" customWidth="1"/>
    <col min="8704" max="8704" width="22.5" style="26" customWidth="1"/>
    <col min="8705" max="8705" width="9.25" style="26" bestFit="1" customWidth="1"/>
    <col min="8706" max="8706" width="11.375" style="26" bestFit="1" customWidth="1"/>
    <col min="8707" max="8709" width="11.125" style="26" customWidth="1"/>
    <col min="8710" max="8710" width="22.5" style="26" customWidth="1"/>
    <col min="8711" max="8719" width="11.125" style="26" customWidth="1"/>
    <col min="8720" max="8721" width="33" style="26" customWidth="1"/>
    <col min="8722" max="8740" width="11.125" style="26" customWidth="1"/>
    <col min="8741" max="8948" width="9" style="26"/>
    <col min="8949" max="8949" width="16.375" style="26" customWidth="1"/>
    <col min="8950" max="8950" width="15.625" style="26" bestFit="1" customWidth="1"/>
    <col min="8951" max="8951" width="7.625" style="26" bestFit="1" customWidth="1"/>
    <col min="8952" max="8952" width="17.625" style="26" customWidth="1"/>
    <col min="8953" max="8953" width="13.25" style="26" customWidth="1"/>
    <col min="8954" max="8957" width="11.125" style="26" customWidth="1"/>
    <col min="8958" max="8958" width="28.25" style="26" customWidth="1"/>
    <col min="8959" max="8959" width="13.75" style="26" customWidth="1"/>
    <col min="8960" max="8960" width="22.5" style="26" customWidth="1"/>
    <col min="8961" max="8961" width="9.25" style="26" bestFit="1" customWidth="1"/>
    <col min="8962" max="8962" width="11.375" style="26" bestFit="1" customWidth="1"/>
    <col min="8963" max="8965" width="11.125" style="26" customWidth="1"/>
    <col min="8966" max="8966" width="22.5" style="26" customWidth="1"/>
    <col min="8967" max="8975" width="11.125" style="26" customWidth="1"/>
    <col min="8976" max="8977" width="33" style="26" customWidth="1"/>
    <col min="8978" max="8996" width="11.125" style="26" customWidth="1"/>
    <col min="8997" max="9204" width="9" style="26"/>
    <col min="9205" max="9205" width="16.375" style="26" customWidth="1"/>
    <col min="9206" max="9206" width="15.625" style="26" bestFit="1" customWidth="1"/>
    <col min="9207" max="9207" width="7.625" style="26" bestFit="1" customWidth="1"/>
    <col min="9208" max="9208" width="17.625" style="26" customWidth="1"/>
    <col min="9209" max="9209" width="13.25" style="26" customWidth="1"/>
    <col min="9210" max="9213" width="11.125" style="26" customWidth="1"/>
    <col min="9214" max="9214" width="28.25" style="26" customWidth="1"/>
    <col min="9215" max="9215" width="13.75" style="26" customWidth="1"/>
    <col min="9216" max="9216" width="22.5" style="26" customWidth="1"/>
    <col min="9217" max="9217" width="9.25" style="26" bestFit="1" customWidth="1"/>
    <col min="9218" max="9218" width="11.375" style="26" bestFit="1" customWidth="1"/>
    <col min="9219" max="9221" width="11.125" style="26" customWidth="1"/>
    <col min="9222" max="9222" width="22.5" style="26" customWidth="1"/>
    <col min="9223" max="9231" width="11.125" style="26" customWidth="1"/>
    <col min="9232" max="9233" width="33" style="26" customWidth="1"/>
    <col min="9234" max="9252" width="11.125" style="26" customWidth="1"/>
    <col min="9253" max="9460" width="9" style="26"/>
    <col min="9461" max="9461" width="16.375" style="26" customWidth="1"/>
    <col min="9462" max="9462" width="15.625" style="26" bestFit="1" customWidth="1"/>
    <col min="9463" max="9463" width="7.625" style="26" bestFit="1" customWidth="1"/>
    <col min="9464" max="9464" width="17.625" style="26" customWidth="1"/>
    <col min="9465" max="9465" width="13.25" style="26" customWidth="1"/>
    <col min="9466" max="9469" width="11.125" style="26" customWidth="1"/>
    <col min="9470" max="9470" width="28.25" style="26" customWidth="1"/>
    <col min="9471" max="9471" width="13.75" style="26" customWidth="1"/>
    <col min="9472" max="9472" width="22.5" style="26" customWidth="1"/>
    <col min="9473" max="9473" width="9.25" style="26" bestFit="1" customWidth="1"/>
    <col min="9474" max="9474" width="11.375" style="26" bestFit="1" customWidth="1"/>
    <col min="9475" max="9477" width="11.125" style="26" customWidth="1"/>
    <col min="9478" max="9478" width="22.5" style="26" customWidth="1"/>
    <col min="9479" max="9487" width="11.125" style="26" customWidth="1"/>
    <col min="9488" max="9489" width="33" style="26" customWidth="1"/>
    <col min="9490" max="9508" width="11.125" style="26" customWidth="1"/>
    <col min="9509" max="9716" width="9" style="26"/>
    <col min="9717" max="9717" width="16.375" style="26" customWidth="1"/>
    <col min="9718" max="9718" width="15.625" style="26" bestFit="1" customWidth="1"/>
    <col min="9719" max="9719" width="7.625" style="26" bestFit="1" customWidth="1"/>
    <col min="9720" max="9720" width="17.625" style="26" customWidth="1"/>
    <col min="9721" max="9721" width="13.25" style="26" customWidth="1"/>
    <col min="9722" max="9725" width="11.125" style="26" customWidth="1"/>
    <col min="9726" max="9726" width="28.25" style="26" customWidth="1"/>
    <col min="9727" max="9727" width="13.75" style="26" customWidth="1"/>
    <col min="9728" max="9728" width="22.5" style="26" customWidth="1"/>
    <col min="9729" max="9729" width="9.25" style="26" bestFit="1" customWidth="1"/>
    <col min="9730" max="9730" width="11.375" style="26" bestFit="1" customWidth="1"/>
    <col min="9731" max="9733" width="11.125" style="26" customWidth="1"/>
    <col min="9734" max="9734" width="22.5" style="26" customWidth="1"/>
    <col min="9735" max="9743" width="11.125" style="26" customWidth="1"/>
    <col min="9744" max="9745" width="33" style="26" customWidth="1"/>
    <col min="9746" max="9764" width="11.125" style="26" customWidth="1"/>
    <col min="9765" max="9972" width="9" style="26"/>
    <col min="9973" max="9973" width="16.375" style="26" customWidth="1"/>
    <col min="9974" max="9974" width="15.625" style="26" bestFit="1" customWidth="1"/>
    <col min="9975" max="9975" width="7.625" style="26" bestFit="1" customWidth="1"/>
    <col min="9976" max="9976" width="17.625" style="26" customWidth="1"/>
    <col min="9977" max="9977" width="13.25" style="26" customWidth="1"/>
    <col min="9978" max="9981" width="11.125" style="26" customWidth="1"/>
    <col min="9982" max="9982" width="28.25" style="26" customWidth="1"/>
    <col min="9983" max="9983" width="13.75" style="26" customWidth="1"/>
    <col min="9984" max="9984" width="22.5" style="26" customWidth="1"/>
    <col min="9985" max="9985" width="9.25" style="26" bestFit="1" customWidth="1"/>
    <col min="9986" max="9986" width="11.375" style="26" bestFit="1" customWidth="1"/>
    <col min="9987" max="9989" width="11.125" style="26" customWidth="1"/>
    <col min="9990" max="9990" width="22.5" style="26" customWidth="1"/>
    <col min="9991" max="9999" width="11.125" style="26" customWidth="1"/>
    <col min="10000" max="10001" width="33" style="26" customWidth="1"/>
    <col min="10002" max="10020" width="11.125" style="26" customWidth="1"/>
    <col min="10021" max="10228" width="9" style="26"/>
    <col min="10229" max="10229" width="16.375" style="26" customWidth="1"/>
    <col min="10230" max="10230" width="15.625" style="26" bestFit="1" customWidth="1"/>
    <col min="10231" max="10231" width="7.625" style="26" bestFit="1" customWidth="1"/>
    <col min="10232" max="10232" width="17.625" style="26" customWidth="1"/>
    <col min="10233" max="10233" width="13.25" style="26" customWidth="1"/>
    <col min="10234" max="10237" width="11.125" style="26" customWidth="1"/>
    <col min="10238" max="10238" width="28.25" style="26" customWidth="1"/>
    <col min="10239" max="10239" width="13.75" style="26" customWidth="1"/>
    <col min="10240" max="10240" width="22.5" style="26" customWidth="1"/>
    <col min="10241" max="10241" width="9.25" style="26" bestFit="1" customWidth="1"/>
    <col min="10242" max="10242" width="11.375" style="26" bestFit="1" customWidth="1"/>
    <col min="10243" max="10245" width="11.125" style="26" customWidth="1"/>
    <col min="10246" max="10246" width="22.5" style="26" customWidth="1"/>
    <col min="10247" max="10255" width="11.125" style="26" customWidth="1"/>
    <col min="10256" max="10257" width="33" style="26" customWidth="1"/>
    <col min="10258" max="10276" width="11.125" style="26" customWidth="1"/>
    <col min="10277" max="10484" width="9" style="26"/>
    <col min="10485" max="10485" width="16.375" style="26" customWidth="1"/>
    <col min="10486" max="10486" width="15.625" style="26" bestFit="1" customWidth="1"/>
    <col min="10487" max="10487" width="7.625" style="26" bestFit="1" customWidth="1"/>
    <col min="10488" max="10488" width="17.625" style="26" customWidth="1"/>
    <col min="10489" max="10489" width="13.25" style="26" customWidth="1"/>
    <col min="10490" max="10493" width="11.125" style="26" customWidth="1"/>
    <col min="10494" max="10494" width="28.25" style="26" customWidth="1"/>
    <col min="10495" max="10495" width="13.75" style="26" customWidth="1"/>
    <col min="10496" max="10496" width="22.5" style="26" customWidth="1"/>
    <col min="10497" max="10497" width="9.25" style="26" bestFit="1" customWidth="1"/>
    <col min="10498" max="10498" width="11.375" style="26" bestFit="1" customWidth="1"/>
    <col min="10499" max="10501" width="11.125" style="26" customWidth="1"/>
    <col min="10502" max="10502" width="22.5" style="26" customWidth="1"/>
    <col min="10503" max="10511" width="11.125" style="26" customWidth="1"/>
    <col min="10512" max="10513" width="33" style="26" customWidth="1"/>
    <col min="10514" max="10532" width="11.125" style="26" customWidth="1"/>
    <col min="10533" max="10740" width="9" style="26"/>
    <col min="10741" max="10741" width="16.375" style="26" customWidth="1"/>
    <col min="10742" max="10742" width="15.625" style="26" bestFit="1" customWidth="1"/>
    <col min="10743" max="10743" width="7.625" style="26" bestFit="1" customWidth="1"/>
    <col min="10744" max="10744" width="17.625" style="26" customWidth="1"/>
    <col min="10745" max="10745" width="13.25" style="26" customWidth="1"/>
    <col min="10746" max="10749" width="11.125" style="26" customWidth="1"/>
    <col min="10750" max="10750" width="28.25" style="26" customWidth="1"/>
    <col min="10751" max="10751" width="13.75" style="26" customWidth="1"/>
    <col min="10752" max="10752" width="22.5" style="26" customWidth="1"/>
    <col min="10753" max="10753" width="9.25" style="26" bestFit="1" customWidth="1"/>
    <col min="10754" max="10754" width="11.375" style="26" bestFit="1" customWidth="1"/>
    <col min="10755" max="10757" width="11.125" style="26" customWidth="1"/>
    <col min="10758" max="10758" width="22.5" style="26" customWidth="1"/>
    <col min="10759" max="10767" width="11.125" style="26" customWidth="1"/>
    <col min="10768" max="10769" width="33" style="26" customWidth="1"/>
    <col min="10770" max="10788" width="11.125" style="26" customWidth="1"/>
    <col min="10789" max="10996" width="9" style="26"/>
    <col min="10997" max="10997" width="16.375" style="26" customWidth="1"/>
    <col min="10998" max="10998" width="15.625" style="26" bestFit="1" customWidth="1"/>
    <col min="10999" max="10999" width="7.625" style="26" bestFit="1" customWidth="1"/>
    <col min="11000" max="11000" width="17.625" style="26" customWidth="1"/>
    <col min="11001" max="11001" width="13.25" style="26" customWidth="1"/>
    <col min="11002" max="11005" width="11.125" style="26" customWidth="1"/>
    <col min="11006" max="11006" width="28.25" style="26" customWidth="1"/>
    <col min="11007" max="11007" width="13.75" style="26" customWidth="1"/>
    <col min="11008" max="11008" width="22.5" style="26" customWidth="1"/>
    <col min="11009" max="11009" width="9.25" style="26" bestFit="1" customWidth="1"/>
    <col min="11010" max="11010" width="11.375" style="26" bestFit="1" customWidth="1"/>
    <col min="11011" max="11013" width="11.125" style="26" customWidth="1"/>
    <col min="11014" max="11014" width="22.5" style="26" customWidth="1"/>
    <col min="11015" max="11023" width="11.125" style="26" customWidth="1"/>
    <col min="11024" max="11025" width="33" style="26" customWidth="1"/>
    <col min="11026" max="11044" width="11.125" style="26" customWidth="1"/>
    <col min="11045" max="11252" width="9" style="26"/>
    <col min="11253" max="11253" width="16.375" style="26" customWidth="1"/>
    <col min="11254" max="11254" width="15.625" style="26" bestFit="1" customWidth="1"/>
    <col min="11255" max="11255" width="7.625" style="26" bestFit="1" customWidth="1"/>
    <col min="11256" max="11256" width="17.625" style="26" customWidth="1"/>
    <col min="11257" max="11257" width="13.25" style="26" customWidth="1"/>
    <col min="11258" max="11261" width="11.125" style="26" customWidth="1"/>
    <col min="11262" max="11262" width="28.25" style="26" customWidth="1"/>
    <col min="11263" max="11263" width="13.75" style="26" customWidth="1"/>
    <col min="11264" max="11264" width="22.5" style="26" customWidth="1"/>
    <col min="11265" max="11265" width="9.25" style="26" bestFit="1" customWidth="1"/>
    <col min="11266" max="11266" width="11.375" style="26" bestFit="1" customWidth="1"/>
    <col min="11267" max="11269" width="11.125" style="26" customWidth="1"/>
    <col min="11270" max="11270" width="22.5" style="26" customWidth="1"/>
    <col min="11271" max="11279" width="11.125" style="26" customWidth="1"/>
    <col min="11280" max="11281" width="33" style="26" customWidth="1"/>
    <col min="11282" max="11300" width="11.125" style="26" customWidth="1"/>
    <col min="11301" max="11508" width="9" style="26"/>
    <col min="11509" max="11509" width="16.375" style="26" customWidth="1"/>
    <col min="11510" max="11510" width="15.625" style="26" bestFit="1" customWidth="1"/>
    <col min="11511" max="11511" width="7.625" style="26" bestFit="1" customWidth="1"/>
    <col min="11512" max="11512" width="17.625" style="26" customWidth="1"/>
    <col min="11513" max="11513" width="13.25" style="26" customWidth="1"/>
    <col min="11514" max="11517" width="11.125" style="26" customWidth="1"/>
    <col min="11518" max="11518" width="28.25" style="26" customWidth="1"/>
    <col min="11519" max="11519" width="13.75" style="26" customWidth="1"/>
    <col min="11520" max="11520" width="22.5" style="26" customWidth="1"/>
    <col min="11521" max="11521" width="9.25" style="26" bestFit="1" customWidth="1"/>
    <col min="11522" max="11522" width="11.375" style="26" bestFit="1" customWidth="1"/>
    <col min="11523" max="11525" width="11.125" style="26" customWidth="1"/>
    <col min="11526" max="11526" width="22.5" style="26" customWidth="1"/>
    <col min="11527" max="11535" width="11.125" style="26" customWidth="1"/>
    <col min="11536" max="11537" width="33" style="26" customWidth="1"/>
    <col min="11538" max="11556" width="11.125" style="26" customWidth="1"/>
    <col min="11557" max="11764" width="9" style="26"/>
    <col min="11765" max="11765" width="16.375" style="26" customWidth="1"/>
    <col min="11766" max="11766" width="15.625" style="26" bestFit="1" customWidth="1"/>
    <col min="11767" max="11767" width="7.625" style="26" bestFit="1" customWidth="1"/>
    <col min="11768" max="11768" width="17.625" style="26" customWidth="1"/>
    <col min="11769" max="11769" width="13.25" style="26" customWidth="1"/>
    <col min="11770" max="11773" width="11.125" style="26" customWidth="1"/>
    <col min="11774" max="11774" width="28.25" style="26" customWidth="1"/>
    <col min="11775" max="11775" width="13.75" style="26" customWidth="1"/>
    <col min="11776" max="11776" width="22.5" style="26" customWidth="1"/>
    <col min="11777" max="11777" width="9.25" style="26" bestFit="1" customWidth="1"/>
    <col min="11778" max="11778" width="11.375" style="26" bestFit="1" customWidth="1"/>
    <col min="11779" max="11781" width="11.125" style="26" customWidth="1"/>
    <col min="11782" max="11782" width="22.5" style="26" customWidth="1"/>
    <col min="11783" max="11791" width="11.125" style="26" customWidth="1"/>
    <col min="11792" max="11793" width="33" style="26" customWidth="1"/>
    <col min="11794" max="11812" width="11.125" style="26" customWidth="1"/>
    <col min="11813" max="12020" width="9" style="26"/>
    <col min="12021" max="12021" width="16.375" style="26" customWidth="1"/>
    <col min="12022" max="12022" width="15.625" style="26" bestFit="1" customWidth="1"/>
    <col min="12023" max="12023" width="7.625" style="26" bestFit="1" customWidth="1"/>
    <col min="12024" max="12024" width="17.625" style="26" customWidth="1"/>
    <col min="12025" max="12025" width="13.25" style="26" customWidth="1"/>
    <col min="12026" max="12029" width="11.125" style="26" customWidth="1"/>
    <col min="12030" max="12030" width="28.25" style="26" customWidth="1"/>
    <col min="12031" max="12031" width="13.75" style="26" customWidth="1"/>
    <col min="12032" max="12032" width="22.5" style="26" customWidth="1"/>
    <col min="12033" max="12033" width="9.25" style="26" bestFit="1" customWidth="1"/>
    <col min="12034" max="12034" width="11.375" style="26" bestFit="1" customWidth="1"/>
    <col min="12035" max="12037" width="11.125" style="26" customWidth="1"/>
    <col min="12038" max="12038" width="22.5" style="26" customWidth="1"/>
    <col min="12039" max="12047" width="11.125" style="26" customWidth="1"/>
    <col min="12048" max="12049" width="33" style="26" customWidth="1"/>
    <col min="12050" max="12068" width="11.125" style="26" customWidth="1"/>
    <col min="12069" max="12276" width="9" style="26"/>
    <col min="12277" max="12277" width="16.375" style="26" customWidth="1"/>
    <col min="12278" max="12278" width="15.625" style="26" bestFit="1" customWidth="1"/>
    <col min="12279" max="12279" width="7.625" style="26" bestFit="1" customWidth="1"/>
    <col min="12280" max="12280" width="17.625" style="26" customWidth="1"/>
    <col min="12281" max="12281" width="13.25" style="26" customWidth="1"/>
    <col min="12282" max="12285" width="11.125" style="26" customWidth="1"/>
    <col min="12286" max="12286" width="28.25" style="26" customWidth="1"/>
    <col min="12287" max="12287" width="13.75" style="26" customWidth="1"/>
    <col min="12288" max="12288" width="22.5" style="26" customWidth="1"/>
    <col min="12289" max="12289" width="9.25" style="26" bestFit="1" customWidth="1"/>
    <col min="12290" max="12290" width="11.375" style="26" bestFit="1" customWidth="1"/>
    <col min="12291" max="12293" width="11.125" style="26" customWidth="1"/>
    <col min="12294" max="12294" width="22.5" style="26" customWidth="1"/>
    <col min="12295" max="12303" width="11.125" style="26" customWidth="1"/>
    <col min="12304" max="12305" width="33" style="26" customWidth="1"/>
    <col min="12306" max="12324" width="11.125" style="26" customWidth="1"/>
    <col min="12325" max="12532" width="9" style="26"/>
    <col min="12533" max="12533" width="16.375" style="26" customWidth="1"/>
    <col min="12534" max="12534" width="15.625" style="26" bestFit="1" customWidth="1"/>
    <col min="12535" max="12535" width="7.625" style="26" bestFit="1" customWidth="1"/>
    <col min="12536" max="12536" width="17.625" style="26" customWidth="1"/>
    <col min="12537" max="12537" width="13.25" style="26" customWidth="1"/>
    <col min="12538" max="12541" width="11.125" style="26" customWidth="1"/>
    <col min="12542" max="12542" width="28.25" style="26" customWidth="1"/>
    <col min="12543" max="12543" width="13.75" style="26" customWidth="1"/>
    <col min="12544" max="12544" width="22.5" style="26" customWidth="1"/>
    <col min="12545" max="12545" width="9.25" style="26" bestFit="1" customWidth="1"/>
    <col min="12546" max="12546" width="11.375" style="26" bestFit="1" customWidth="1"/>
    <col min="12547" max="12549" width="11.125" style="26" customWidth="1"/>
    <col min="12550" max="12550" width="22.5" style="26" customWidth="1"/>
    <col min="12551" max="12559" width="11.125" style="26" customWidth="1"/>
    <col min="12560" max="12561" width="33" style="26" customWidth="1"/>
    <col min="12562" max="12580" width="11.125" style="26" customWidth="1"/>
    <col min="12581" max="12788" width="9" style="26"/>
    <col min="12789" max="12789" width="16.375" style="26" customWidth="1"/>
    <col min="12790" max="12790" width="15.625" style="26" bestFit="1" customWidth="1"/>
    <col min="12791" max="12791" width="7.625" style="26" bestFit="1" customWidth="1"/>
    <col min="12792" max="12792" width="17.625" style="26" customWidth="1"/>
    <col min="12793" max="12793" width="13.25" style="26" customWidth="1"/>
    <col min="12794" max="12797" width="11.125" style="26" customWidth="1"/>
    <col min="12798" max="12798" width="28.25" style="26" customWidth="1"/>
    <col min="12799" max="12799" width="13.75" style="26" customWidth="1"/>
    <col min="12800" max="12800" width="22.5" style="26" customWidth="1"/>
    <col min="12801" max="12801" width="9.25" style="26" bestFit="1" customWidth="1"/>
    <col min="12802" max="12802" width="11.375" style="26" bestFit="1" customWidth="1"/>
    <col min="12803" max="12805" width="11.125" style="26" customWidth="1"/>
    <col min="12806" max="12806" width="22.5" style="26" customWidth="1"/>
    <col min="12807" max="12815" width="11.125" style="26" customWidth="1"/>
    <col min="12816" max="12817" width="33" style="26" customWidth="1"/>
    <col min="12818" max="12836" width="11.125" style="26" customWidth="1"/>
    <col min="12837" max="13044" width="9" style="26"/>
    <col min="13045" max="13045" width="16.375" style="26" customWidth="1"/>
    <col min="13046" max="13046" width="15.625" style="26" bestFit="1" customWidth="1"/>
    <col min="13047" max="13047" width="7.625" style="26" bestFit="1" customWidth="1"/>
    <col min="13048" max="13048" width="17.625" style="26" customWidth="1"/>
    <col min="13049" max="13049" width="13.25" style="26" customWidth="1"/>
    <col min="13050" max="13053" width="11.125" style="26" customWidth="1"/>
    <col min="13054" max="13054" width="28.25" style="26" customWidth="1"/>
    <col min="13055" max="13055" width="13.75" style="26" customWidth="1"/>
    <col min="13056" max="13056" width="22.5" style="26" customWidth="1"/>
    <col min="13057" max="13057" width="9.25" style="26" bestFit="1" customWidth="1"/>
    <col min="13058" max="13058" width="11.375" style="26" bestFit="1" customWidth="1"/>
    <col min="13059" max="13061" width="11.125" style="26" customWidth="1"/>
    <col min="13062" max="13062" width="22.5" style="26" customWidth="1"/>
    <col min="13063" max="13071" width="11.125" style="26" customWidth="1"/>
    <col min="13072" max="13073" width="33" style="26" customWidth="1"/>
    <col min="13074" max="13092" width="11.125" style="26" customWidth="1"/>
    <col min="13093" max="13300" width="9" style="26"/>
    <col min="13301" max="13301" width="16.375" style="26" customWidth="1"/>
    <col min="13302" max="13302" width="15.625" style="26" bestFit="1" customWidth="1"/>
    <col min="13303" max="13303" width="7.625" style="26" bestFit="1" customWidth="1"/>
    <col min="13304" max="13304" width="17.625" style="26" customWidth="1"/>
    <col min="13305" max="13305" width="13.25" style="26" customWidth="1"/>
    <col min="13306" max="13309" width="11.125" style="26" customWidth="1"/>
    <col min="13310" max="13310" width="28.25" style="26" customWidth="1"/>
    <col min="13311" max="13311" width="13.75" style="26" customWidth="1"/>
    <col min="13312" max="13312" width="22.5" style="26" customWidth="1"/>
    <col min="13313" max="13313" width="9.25" style="26" bestFit="1" customWidth="1"/>
    <col min="13314" max="13314" width="11.375" style="26" bestFit="1" customWidth="1"/>
    <col min="13315" max="13317" width="11.125" style="26" customWidth="1"/>
    <col min="13318" max="13318" width="22.5" style="26" customWidth="1"/>
    <col min="13319" max="13327" width="11.125" style="26" customWidth="1"/>
    <col min="13328" max="13329" width="33" style="26" customWidth="1"/>
    <col min="13330" max="13348" width="11.125" style="26" customWidth="1"/>
    <col min="13349" max="13556" width="9" style="26"/>
    <col min="13557" max="13557" width="16.375" style="26" customWidth="1"/>
    <col min="13558" max="13558" width="15.625" style="26" bestFit="1" customWidth="1"/>
    <col min="13559" max="13559" width="7.625" style="26" bestFit="1" customWidth="1"/>
    <col min="13560" max="13560" width="17.625" style="26" customWidth="1"/>
    <col min="13561" max="13561" width="13.25" style="26" customWidth="1"/>
    <col min="13562" max="13565" width="11.125" style="26" customWidth="1"/>
    <col min="13566" max="13566" width="28.25" style="26" customWidth="1"/>
    <col min="13567" max="13567" width="13.75" style="26" customWidth="1"/>
    <col min="13568" max="13568" width="22.5" style="26" customWidth="1"/>
    <col min="13569" max="13569" width="9.25" style="26" bestFit="1" customWidth="1"/>
    <col min="13570" max="13570" width="11.375" style="26" bestFit="1" customWidth="1"/>
    <col min="13571" max="13573" width="11.125" style="26" customWidth="1"/>
    <col min="13574" max="13574" width="22.5" style="26" customWidth="1"/>
    <col min="13575" max="13583" width="11.125" style="26" customWidth="1"/>
    <col min="13584" max="13585" width="33" style="26" customWidth="1"/>
    <col min="13586" max="13604" width="11.125" style="26" customWidth="1"/>
    <col min="13605" max="13812" width="9" style="26"/>
    <col min="13813" max="13813" width="16.375" style="26" customWidth="1"/>
    <col min="13814" max="13814" width="15.625" style="26" bestFit="1" customWidth="1"/>
    <col min="13815" max="13815" width="7.625" style="26" bestFit="1" customWidth="1"/>
    <col min="13816" max="13816" width="17.625" style="26" customWidth="1"/>
    <col min="13817" max="13817" width="13.25" style="26" customWidth="1"/>
    <col min="13818" max="13821" width="11.125" style="26" customWidth="1"/>
    <col min="13822" max="13822" width="28.25" style="26" customWidth="1"/>
    <col min="13823" max="13823" width="13.75" style="26" customWidth="1"/>
    <col min="13824" max="13824" width="22.5" style="26" customWidth="1"/>
    <col min="13825" max="13825" width="9.25" style="26" bestFit="1" customWidth="1"/>
    <col min="13826" max="13826" width="11.375" style="26" bestFit="1" customWidth="1"/>
    <col min="13827" max="13829" width="11.125" style="26" customWidth="1"/>
    <col min="13830" max="13830" width="22.5" style="26" customWidth="1"/>
    <col min="13831" max="13839" width="11.125" style="26" customWidth="1"/>
    <col min="13840" max="13841" width="33" style="26" customWidth="1"/>
    <col min="13842" max="13860" width="11.125" style="26" customWidth="1"/>
    <col min="13861" max="14068" width="9" style="26"/>
    <col min="14069" max="14069" width="16.375" style="26" customWidth="1"/>
    <col min="14070" max="14070" width="15.625" style="26" bestFit="1" customWidth="1"/>
    <col min="14071" max="14071" width="7.625" style="26" bestFit="1" customWidth="1"/>
    <col min="14072" max="14072" width="17.625" style="26" customWidth="1"/>
    <col min="14073" max="14073" width="13.25" style="26" customWidth="1"/>
    <col min="14074" max="14077" width="11.125" style="26" customWidth="1"/>
    <col min="14078" max="14078" width="28.25" style="26" customWidth="1"/>
    <col min="14079" max="14079" width="13.75" style="26" customWidth="1"/>
    <col min="14080" max="14080" width="22.5" style="26" customWidth="1"/>
    <col min="14081" max="14081" width="9.25" style="26" bestFit="1" customWidth="1"/>
    <col min="14082" max="14082" width="11.375" style="26" bestFit="1" customWidth="1"/>
    <col min="14083" max="14085" width="11.125" style="26" customWidth="1"/>
    <col min="14086" max="14086" width="22.5" style="26" customWidth="1"/>
    <col min="14087" max="14095" width="11.125" style="26" customWidth="1"/>
    <col min="14096" max="14097" width="33" style="26" customWidth="1"/>
    <col min="14098" max="14116" width="11.125" style="26" customWidth="1"/>
    <col min="14117" max="14324" width="9" style="26"/>
    <col min="14325" max="14325" width="16.375" style="26" customWidth="1"/>
    <col min="14326" max="14326" width="15.625" style="26" bestFit="1" customWidth="1"/>
    <col min="14327" max="14327" width="7.625" style="26" bestFit="1" customWidth="1"/>
    <col min="14328" max="14328" width="17.625" style="26" customWidth="1"/>
    <col min="14329" max="14329" width="13.25" style="26" customWidth="1"/>
    <col min="14330" max="14333" width="11.125" style="26" customWidth="1"/>
    <col min="14334" max="14334" width="28.25" style="26" customWidth="1"/>
    <col min="14335" max="14335" width="13.75" style="26" customWidth="1"/>
    <col min="14336" max="14336" width="22.5" style="26" customWidth="1"/>
    <col min="14337" max="14337" width="9.25" style="26" bestFit="1" customWidth="1"/>
    <col min="14338" max="14338" width="11.375" style="26" bestFit="1" customWidth="1"/>
    <col min="14339" max="14341" width="11.125" style="26" customWidth="1"/>
    <col min="14342" max="14342" width="22.5" style="26" customWidth="1"/>
    <col min="14343" max="14351" width="11.125" style="26" customWidth="1"/>
    <col min="14352" max="14353" width="33" style="26" customWidth="1"/>
    <col min="14354" max="14372" width="11.125" style="26" customWidth="1"/>
    <col min="14373" max="14580" width="9" style="26"/>
    <col min="14581" max="14581" width="16.375" style="26" customWidth="1"/>
    <col min="14582" max="14582" width="15.625" style="26" bestFit="1" customWidth="1"/>
    <col min="14583" max="14583" width="7.625" style="26" bestFit="1" customWidth="1"/>
    <col min="14584" max="14584" width="17.625" style="26" customWidth="1"/>
    <col min="14585" max="14585" width="13.25" style="26" customWidth="1"/>
    <col min="14586" max="14589" width="11.125" style="26" customWidth="1"/>
    <col min="14590" max="14590" width="28.25" style="26" customWidth="1"/>
    <col min="14591" max="14591" width="13.75" style="26" customWidth="1"/>
    <col min="14592" max="14592" width="22.5" style="26" customWidth="1"/>
    <col min="14593" max="14593" width="9.25" style="26" bestFit="1" customWidth="1"/>
    <col min="14594" max="14594" width="11.375" style="26" bestFit="1" customWidth="1"/>
    <col min="14595" max="14597" width="11.125" style="26" customWidth="1"/>
    <col min="14598" max="14598" width="22.5" style="26" customWidth="1"/>
    <col min="14599" max="14607" width="11.125" style="26" customWidth="1"/>
    <col min="14608" max="14609" width="33" style="26" customWidth="1"/>
    <col min="14610" max="14628" width="11.125" style="26" customWidth="1"/>
    <col min="14629" max="14836" width="9" style="26"/>
    <col min="14837" max="14837" width="16.375" style="26" customWidth="1"/>
    <col min="14838" max="14838" width="15.625" style="26" bestFit="1" customWidth="1"/>
    <col min="14839" max="14839" width="7.625" style="26" bestFit="1" customWidth="1"/>
    <col min="14840" max="14840" width="17.625" style="26" customWidth="1"/>
    <col min="14841" max="14841" width="13.25" style="26" customWidth="1"/>
    <col min="14842" max="14845" width="11.125" style="26" customWidth="1"/>
    <col min="14846" max="14846" width="28.25" style="26" customWidth="1"/>
    <col min="14847" max="14847" width="13.75" style="26" customWidth="1"/>
    <col min="14848" max="14848" width="22.5" style="26" customWidth="1"/>
    <col min="14849" max="14849" width="9.25" style="26" bestFit="1" customWidth="1"/>
    <col min="14850" max="14850" width="11.375" style="26" bestFit="1" customWidth="1"/>
    <col min="14851" max="14853" width="11.125" style="26" customWidth="1"/>
    <col min="14854" max="14854" width="22.5" style="26" customWidth="1"/>
    <col min="14855" max="14863" width="11.125" style="26" customWidth="1"/>
    <col min="14864" max="14865" width="33" style="26" customWidth="1"/>
    <col min="14866" max="14884" width="11.125" style="26" customWidth="1"/>
    <col min="14885" max="15092" width="9" style="26"/>
    <col min="15093" max="15093" width="16.375" style="26" customWidth="1"/>
    <col min="15094" max="15094" width="15.625" style="26" bestFit="1" customWidth="1"/>
    <col min="15095" max="15095" width="7.625" style="26" bestFit="1" customWidth="1"/>
    <col min="15096" max="15096" width="17.625" style="26" customWidth="1"/>
    <col min="15097" max="15097" width="13.25" style="26" customWidth="1"/>
    <col min="15098" max="15101" width="11.125" style="26" customWidth="1"/>
    <col min="15102" max="15102" width="28.25" style="26" customWidth="1"/>
    <col min="15103" max="15103" width="13.75" style="26" customWidth="1"/>
    <col min="15104" max="15104" width="22.5" style="26" customWidth="1"/>
    <col min="15105" max="15105" width="9.25" style="26" bestFit="1" customWidth="1"/>
    <col min="15106" max="15106" width="11.375" style="26" bestFit="1" customWidth="1"/>
    <col min="15107" max="15109" width="11.125" style="26" customWidth="1"/>
    <col min="15110" max="15110" width="22.5" style="26" customWidth="1"/>
    <col min="15111" max="15119" width="11.125" style="26" customWidth="1"/>
    <col min="15120" max="15121" width="33" style="26" customWidth="1"/>
    <col min="15122" max="15140" width="11.125" style="26" customWidth="1"/>
    <col min="15141" max="15348" width="9" style="26"/>
    <col min="15349" max="15349" width="16.375" style="26" customWidth="1"/>
    <col min="15350" max="15350" width="15.625" style="26" bestFit="1" customWidth="1"/>
    <col min="15351" max="15351" width="7.625" style="26" bestFit="1" customWidth="1"/>
    <col min="15352" max="15352" width="17.625" style="26" customWidth="1"/>
    <col min="15353" max="15353" width="13.25" style="26" customWidth="1"/>
    <col min="15354" max="15357" width="11.125" style="26" customWidth="1"/>
    <col min="15358" max="15358" width="28.25" style="26" customWidth="1"/>
    <col min="15359" max="15359" width="13.75" style="26" customWidth="1"/>
    <col min="15360" max="15360" width="22.5" style="26" customWidth="1"/>
    <col min="15361" max="15361" width="9.25" style="26" bestFit="1" customWidth="1"/>
    <col min="15362" max="15362" width="11.375" style="26" bestFit="1" customWidth="1"/>
    <col min="15363" max="15365" width="11.125" style="26" customWidth="1"/>
    <col min="15366" max="15366" width="22.5" style="26" customWidth="1"/>
    <col min="15367" max="15375" width="11.125" style="26" customWidth="1"/>
    <col min="15376" max="15377" width="33" style="26" customWidth="1"/>
    <col min="15378" max="15396" width="11.125" style="26" customWidth="1"/>
    <col min="15397" max="15604" width="9" style="26"/>
    <col min="15605" max="15605" width="16.375" style="26" customWidth="1"/>
    <col min="15606" max="15606" width="15.625" style="26" bestFit="1" customWidth="1"/>
    <col min="15607" max="15607" width="7.625" style="26" bestFit="1" customWidth="1"/>
    <col min="15608" max="15608" width="17.625" style="26" customWidth="1"/>
    <col min="15609" max="15609" width="13.25" style="26" customWidth="1"/>
    <col min="15610" max="15613" width="11.125" style="26" customWidth="1"/>
    <col min="15614" max="15614" width="28.25" style="26" customWidth="1"/>
    <col min="15615" max="15615" width="13.75" style="26" customWidth="1"/>
    <col min="15616" max="15616" width="22.5" style="26" customWidth="1"/>
    <col min="15617" max="15617" width="9.25" style="26" bestFit="1" customWidth="1"/>
    <col min="15618" max="15618" width="11.375" style="26" bestFit="1" customWidth="1"/>
    <col min="15619" max="15621" width="11.125" style="26" customWidth="1"/>
    <col min="15622" max="15622" width="22.5" style="26" customWidth="1"/>
    <col min="15623" max="15631" width="11.125" style="26" customWidth="1"/>
    <col min="15632" max="15633" width="33" style="26" customWidth="1"/>
    <col min="15634" max="15652" width="11.125" style="26" customWidth="1"/>
    <col min="15653" max="15860" width="9" style="26"/>
    <col min="15861" max="15861" width="16.375" style="26" customWidth="1"/>
    <col min="15862" max="15862" width="15.625" style="26" bestFit="1" customWidth="1"/>
    <col min="15863" max="15863" width="7.625" style="26" bestFit="1" customWidth="1"/>
    <col min="15864" max="15864" width="17.625" style="26" customWidth="1"/>
    <col min="15865" max="15865" width="13.25" style="26" customWidth="1"/>
    <col min="15866" max="15869" width="11.125" style="26" customWidth="1"/>
    <col min="15870" max="15870" width="28.25" style="26" customWidth="1"/>
    <col min="15871" max="15871" width="13.75" style="26" customWidth="1"/>
    <col min="15872" max="15872" width="22.5" style="26" customWidth="1"/>
    <col min="15873" max="15873" width="9.25" style="26" bestFit="1" customWidth="1"/>
    <col min="15874" max="15874" width="11.375" style="26" bestFit="1" customWidth="1"/>
    <col min="15875" max="15877" width="11.125" style="26" customWidth="1"/>
    <col min="15878" max="15878" width="22.5" style="26" customWidth="1"/>
    <col min="15879" max="15887" width="11.125" style="26" customWidth="1"/>
    <col min="15888" max="15889" width="33" style="26" customWidth="1"/>
    <col min="15890" max="15908" width="11.125" style="26" customWidth="1"/>
    <col min="15909" max="16116" width="9" style="26"/>
    <col min="16117" max="16117" width="16.375" style="26" customWidth="1"/>
    <col min="16118" max="16118" width="15.625" style="26" bestFit="1" customWidth="1"/>
    <col min="16119" max="16119" width="7.625" style="26" bestFit="1" customWidth="1"/>
    <col min="16120" max="16120" width="17.625" style="26" customWidth="1"/>
    <col min="16121" max="16121" width="13.25" style="26" customWidth="1"/>
    <col min="16122" max="16125" width="11.125" style="26" customWidth="1"/>
    <col min="16126" max="16126" width="28.25" style="26" customWidth="1"/>
    <col min="16127" max="16127" width="13.75" style="26" customWidth="1"/>
    <col min="16128" max="16128" width="22.5" style="26" customWidth="1"/>
    <col min="16129" max="16129" width="9.25" style="26" bestFit="1" customWidth="1"/>
    <col min="16130" max="16130" width="11.375" style="26" bestFit="1" customWidth="1"/>
    <col min="16131" max="16133" width="11.125" style="26" customWidth="1"/>
    <col min="16134" max="16134" width="22.5" style="26" customWidth="1"/>
    <col min="16135" max="16143" width="11.125" style="26" customWidth="1"/>
    <col min="16144" max="16145" width="33" style="26" customWidth="1"/>
    <col min="16146" max="16164" width="11.125" style="26" customWidth="1"/>
    <col min="16165" max="16384" width="9" style="26"/>
  </cols>
  <sheetData>
    <row r="1" spans="1:37" s="51" customFormat="1" ht="17.25" customHeight="1" x14ac:dyDescent="0.3">
      <c r="A1" s="49"/>
      <c r="B1" s="49"/>
      <c r="C1" s="49"/>
      <c r="D1" s="49"/>
      <c r="E1" s="49"/>
      <c r="F1" s="49"/>
      <c r="G1" s="49"/>
      <c r="H1" s="49"/>
      <c r="I1" s="265" t="s">
        <v>290</v>
      </c>
      <c r="J1" s="266"/>
      <c r="K1" s="267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37" s="51" customFormat="1" ht="27" x14ac:dyDescent="0.3">
      <c r="A2" s="49" t="s">
        <v>291</v>
      </c>
      <c r="B2" s="49" t="s">
        <v>292</v>
      </c>
      <c r="C2" s="49" t="s">
        <v>293</v>
      </c>
      <c r="D2" s="49" t="s">
        <v>294</v>
      </c>
      <c r="E2" s="52" t="s">
        <v>295</v>
      </c>
      <c r="F2" s="50" t="s">
        <v>296</v>
      </c>
      <c r="G2" s="49" t="s">
        <v>297</v>
      </c>
      <c r="H2" s="49" t="s">
        <v>298</v>
      </c>
      <c r="I2" s="49" t="s">
        <v>299</v>
      </c>
      <c r="J2" s="49" t="s">
        <v>300</v>
      </c>
      <c r="K2" s="49" t="s">
        <v>301</v>
      </c>
      <c r="L2" s="49" t="s">
        <v>302</v>
      </c>
      <c r="M2" s="49" t="s">
        <v>303</v>
      </c>
      <c r="N2" s="49" t="s">
        <v>304</v>
      </c>
      <c r="O2" s="49" t="s">
        <v>305</v>
      </c>
      <c r="P2" s="49" t="s">
        <v>306</v>
      </c>
      <c r="Q2" s="49" t="s">
        <v>307</v>
      </c>
      <c r="R2" s="49" t="s">
        <v>308</v>
      </c>
      <c r="S2" s="49" t="s">
        <v>309</v>
      </c>
      <c r="T2" s="49" t="s">
        <v>431</v>
      </c>
      <c r="U2" s="49" t="s">
        <v>428</v>
      </c>
      <c r="V2" s="49" t="s">
        <v>430</v>
      </c>
      <c r="W2" s="49" t="s">
        <v>310</v>
      </c>
      <c r="X2" s="49" t="s">
        <v>311</v>
      </c>
      <c r="Y2" s="49" t="s">
        <v>312</v>
      </c>
      <c r="Z2" s="49" t="s">
        <v>313</v>
      </c>
      <c r="AA2" s="49" t="s">
        <v>314</v>
      </c>
      <c r="AB2" s="49" t="s">
        <v>315</v>
      </c>
      <c r="AC2" s="49" t="s">
        <v>316</v>
      </c>
      <c r="AD2" s="49" t="s">
        <v>317</v>
      </c>
      <c r="AE2" s="49" t="s">
        <v>318</v>
      </c>
      <c r="AF2" s="49" t="s">
        <v>319</v>
      </c>
      <c r="AG2" s="49" t="s">
        <v>320</v>
      </c>
      <c r="AH2" s="49" t="s">
        <v>321</v>
      </c>
      <c r="AI2" s="49" t="s">
        <v>322</v>
      </c>
      <c r="AJ2" s="49" t="s">
        <v>323</v>
      </c>
      <c r="AK2" s="49" t="s">
        <v>324</v>
      </c>
    </row>
    <row r="3" spans="1:37" s="51" customFormat="1" x14ac:dyDescent="0.3">
      <c r="A3" s="53" t="s">
        <v>325</v>
      </c>
      <c r="B3" s="53" t="s">
        <v>326</v>
      </c>
      <c r="C3" s="53" t="s">
        <v>346</v>
      </c>
      <c r="D3" s="53" t="s">
        <v>347</v>
      </c>
      <c r="E3" s="53" t="s">
        <v>82</v>
      </c>
      <c r="F3" s="53" t="e">
        <v>#N/A</v>
      </c>
      <c r="G3" s="53" t="s">
        <v>327</v>
      </c>
      <c r="H3" s="53" t="s">
        <v>348</v>
      </c>
      <c r="I3" s="53" t="s">
        <v>328</v>
      </c>
      <c r="J3" s="53" t="s">
        <v>329</v>
      </c>
      <c r="K3" s="53" t="s">
        <v>328</v>
      </c>
      <c r="L3" s="53" t="s">
        <v>349</v>
      </c>
      <c r="M3" s="53" t="s">
        <v>350</v>
      </c>
      <c r="N3" s="53" t="s">
        <v>350</v>
      </c>
      <c r="O3" s="53" t="s">
        <v>331</v>
      </c>
      <c r="P3" s="58" t="s">
        <v>351</v>
      </c>
      <c r="Q3" s="53" t="s">
        <v>352</v>
      </c>
      <c r="R3" s="53" t="s">
        <v>333</v>
      </c>
      <c r="S3" s="53" t="s">
        <v>333</v>
      </c>
      <c r="T3" s="53" t="s">
        <v>353</v>
      </c>
      <c r="U3" s="53" t="s">
        <v>354</v>
      </c>
      <c r="V3" s="53" t="s">
        <v>429</v>
      </c>
      <c r="W3" s="53" t="s">
        <v>335</v>
      </c>
      <c r="X3" s="53" t="s">
        <v>333</v>
      </c>
      <c r="Y3" s="53" t="s">
        <v>328</v>
      </c>
      <c r="Z3" s="53" t="s">
        <v>336</v>
      </c>
      <c r="AA3" s="53" t="s">
        <v>344</v>
      </c>
      <c r="AB3" s="53" t="s">
        <v>355</v>
      </c>
      <c r="AC3" s="53" t="s">
        <v>339</v>
      </c>
      <c r="AD3" s="53" t="s">
        <v>329</v>
      </c>
      <c r="AE3" s="53" t="s">
        <v>329</v>
      </c>
      <c r="AF3" s="53" t="s">
        <v>328</v>
      </c>
      <c r="AG3" s="53" t="s">
        <v>339</v>
      </c>
      <c r="AH3" s="53" t="s">
        <v>340</v>
      </c>
      <c r="AI3" s="53" t="s">
        <v>329</v>
      </c>
      <c r="AJ3" s="53" t="s">
        <v>345</v>
      </c>
      <c r="AK3" s="53" t="s">
        <v>341</v>
      </c>
    </row>
    <row r="4" spans="1:37" s="51" customFormat="1" x14ac:dyDescent="0.3">
      <c r="A4" s="53" t="s">
        <v>325</v>
      </c>
      <c r="B4" s="53" t="s">
        <v>326</v>
      </c>
      <c r="C4" s="53" t="s">
        <v>346</v>
      </c>
      <c r="D4" s="53" t="s">
        <v>347</v>
      </c>
      <c r="E4" s="53" t="s">
        <v>81</v>
      </c>
      <c r="F4" s="53" t="e">
        <v>#N/A</v>
      </c>
      <c r="G4" s="53" t="s">
        <v>327</v>
      </c>
      <c r="H4" s="53" t="s">
        <v>348</v>
      </c>
      <c r="I4" s="53" t="s">
        <v>328</v>
      </c>
      <c r="J4" s="53" t="s">
        <v>329</v>
      </c>
      <c r="K4" s="53" t="s">
        <v>329</v>
      </c>
      <c r="L4" s="53" t="s">
        <v>349</v>
      </c>
      <c r="M4" s="53" t="s">
        <v>350</v>
      </c>
      <c r="N4" s="53" t="s">
        <v>350</v>
      </c>
      <c r="O4" s="53" t="s">
        <v>331</v>
      </c>
      <c r="P4" s="53" t="s">
        <v>356</v>
      </c>
      <c r="Q4" s="53" t="s">
        <v>332</v>
      </c>
      <c r="R4" s="53" t="s">
        <v>333</v>
      </c>
      <c r="S4" s="53" t="s">
        <v>333</v>
      </c>
      <c r="T4" s="53" t="s">
        <v>353</v>
      </c>
      <c r="U4" s="53" t="s">
        <v>354</v>
      </c>
      <c r="V4" s="53" t="s">
        <v>429</v>
      </c>
      <c r="W4" s="53" t="s">
        <v>335</v>
      </c>
      <c r="X4" s="53" t="s">
        <v>333</v>
      </c>
      <c r="Y4" s="53" t="s">
        <v>328</v>
      </c>
      <c r="Z4" s="53" t="s">
        <v>344</v>
      </c>
      <c r="AA4" s="53" t="s">
        <v>344</v>
      </c>
      <c r="AB4" s="53" t="s">
        <v>355</v>
      </c>
      <c r="AC4" s="53" t="s">
        <v>329</v>
      </c>
      <c r="AD4" s="53" t="s">
        <v>329</v>
      </c>
      <c r="AE4" s="53" t="s">
        <v>329</v>
      </c>
      <c r="AF4" s="53" t="s">
        <v>328</v>
      </c>
      <c r="AG4" s="53" t="s">
        <v>339</v>
      </c>
      <c r="AH4" s="53" t="s">
        <v>357</v>
      </c>
      <c r="AI4" s="53" t="s">
        <v>329</v>
      </c>
      <c r="AJ4" s="53" t="s">
        <v>345</v>
      </c>
      <c r="AK4" s="53" t="s">
        <v>341</v>
      </c>
    </row>
    <row r="5" spans="1:37" s="51" customFormat="1" x14ac:dyDescent="0.3">
      <c r="A5" s="53" t="s">
        <v>364</v>
      </c>
      <c r="B5" s="53" t="s">
        <v>365</v>
      </c>
      <c r="C5" s="53" t="s">
        <v>366</v>
      </c>
      <c r="D5" s="53" t="s">
        <v>367</v>
      </c>
      <c r="E5" s="53" t="s">
        <v>96</v>
      </c>
      <c r="F5" s="53" t="s">
        <v>359</v>
      </c>
      <c r="G5" s="53" t="s">
        <v>327</v>
      </c>
      <c r="H5" s="53" t="s">
        <v>368</v>
      </c>
      <c r="I5" s="53" t="s">
        <v>328</v>
      </c>
      <c r="J5" s="53" t="s">
        <v>329</v>
      </c>
      <c r="K5" s="53" t="s">
        <v>328</v>
      </c>
      <c r="L5" s="53" t="s">
        <v>349</v>
      </c>
      <c r="M5" s="53" t="s">
        <v>369</v>
      </c>
      <c r="N5" s="53" t="s">
        <v>369</v>
      </c>
      <c r="O5" s="53" t="s">
        <v>331</v>
      </c>
      <c r="P5" s="53" t="s">
        <v>370</v>
      </c>
      <c r="Q5" s="53" t="s">
        <v>371</v>
      </c>
      <c r="R5" s="53" t="s">
        <v>333</v>
      </c>
      <c r="S5" s="53" t="s">
        <v>333</v>
      </c>
      <c r="T5" s="53" t="s">
        <v>361</v>
      </c>
      <c r="U5" s="53" t="s">
        <v>372</v>
      </c>
      <c r="V5" s="53" t="s">
        <v>429</v>
      </c>
      <c r="W5" s="54" t="s">
        <v>328</v>
      </c>
      <c r="X5" s="53" t="s">
        <v>333</v>
      </c>
      <c r="Y5" s="53" t="s">
        <v>328</v>
      </c>
      <c r="Z5" s="53" t="s">
        <v>344</v>
      </c>
      <c r="AA5" s="53" t="s">
        <v>337</v>
      </c>
      <c r="AB5" s="53" t="s">
        <v>373</v>
      </c>
      <c r="AC5" s="53" t="s">
        <v>339</v>
      </c>
      <c r="AD5" s="53" t="s">
        <v>329</v>
      </c>
      <c r="AE5" s="53" t="s">
        <v>329</v>
      </c>
      <c r="AF5" s="53" t="s">
        <v>328</v>
      </c>
      <c r="AG5" s="53" t="s">
        <v>339</v>
      </c>
      <c r="AH5" s="53" t="s">
        <v>340</v>
      </c>
      <c r="AI5" s="53" t="s">
        <v>329</v>
      </c>
      <c r="AJ5" s="53" t="s">
        <v>345</v>
      </c>
      <c r="AK5" s="53" t="s">
        <v>341</v>
      </c>
    </row>
    <row r="6" spans="1:37" s="51" customFormat="1" x14ac:dyDescent="0.3">
      <c r="A6" s="53" t="s">
        <v>364</v>
      </c>
      <c r="B6" s="53" t="s">
        <v>365</v>
      </c>
      <c r="C6" s="53" t="s">
        <v>366</v>
      </c>
      <c r="D6" s="53" t="s">
        <v>367</v>
      </c>
      <c r="E6" s="53" t="s">
        <v>95</v>
      </c>
      <c r="F6" s="53" t="s">
        <v>359</v>
      </c>
      <c r="G6" s="53" t="s">
        <v>327</v>
      </c>
      <c r="H6" s="53" t="s">
        <v>374</v>
      </c>
      <c r="I6" s="53" t="s">
        <v>328</v>
      </c>
      <c r="J6" s="53" t="s">
        <v>329</v>
      </c>
      <c r="K6" s="53" t="s">
        <v>328</v>
      </c>
      <c r="L6" s="53" t="s">
        <v>349</v>
      </c>
      <c r="M6" s="53" t="s">
        <v>369</v>
      </c>
      <c r="N6" s="53" t="s">
        <v>369</v>
      </c>
      <c r="O6" s="53" t="s">
        <v>331</v>
      </c>
      <c r="P6" s="53" t="s">
        <v>375</v>
      </c>
      <c r="Q6" s="53" t="s">
        <v>371</v>
      </c>
      <c r="R6" s="53" t="s">
        <v>333</v>
      </c>
      <c r="S6" s="53" t="s">
        <v>333</v>
      </c>
      <c r="T6" s="53" t="s">
        <v>361</v>
      </c>
      <c r="U6" s="53" t="s">
        <v>376</v>
      </c>
      <c r="V6" s="53" t="s">
        <v>334</v>
      </c>
      <c r="W6" s="53" t="s">
        <v>363</v>
      </c>
      <c r="X6" s="53" t="s">
        <v>333</v>
      </c>
      <c r="Y6" s="53" t="s">
        <v>328</v>
      </c>
      <c r="Z6" s="53" t="s">
        <v>344</v>
      </c>
      <c r="AA6" s="53" t="s">
        <v>337</v>
      </c>
      <c r="AB6" s="53" t="s">
        <v>373</v>
      </c>
      <c r="AC6" s="53" t="s">
        <v>339</v>
      </c>
      <c r="AD6" s="53" t="s">
        <v>329</v>
      </c>
      <c r="AE6" s="53" t="s">
        <v>329</v>
      </c>
      <c r="AF6" s="53" t="s">
        <v>328</v>
      </c>
      <c r="AG6" s="53" t="s">
        <v>339</v>
      </c>
      <c r="AH6" s="53" t="s">
        <v>340</v>
      </c>
      <c r="AI6" s="53" t="s">
        <v>329</v>
      </c>
      <c r="AJ6" s="53" t="s">
        <v>345</v>
      </c>
      <c r="AK6" s="53" t="s">
        <v>341</v>
      </c>
    </row>
    <row r="7" spans="1:37" s="51" customFormat="1" ht="27" x14ac:dyDescent="0.3">
      <c r="A7" s="53" t="s">
        <v>364</v>
      </c>
      <c r="B7" s="53" t="s">
        <v>365</v>
      </c>
      <c r="C7" s="53" t="s">
        <v>366</v>
      </c>
      <c r="D7" s="53" t="s">
        <v>367</v>
      </c>
      <c r="E7" s="53" t="s">
        <v>94</v>
      </c>
      <c r="F7" s="53" t="s">
        <v>359</v>
      </c>
      <c r="G7" s="53" t="s">
        <v>327</v>
      </c>
      <c r="H7" s="53" t="s">
        <v>368</v>
      </c>
      <c r="I7" s="53" t="s">
        <v>328</v>
      </c>
      <c r="J7" s="53" t="s">
        <v>328</v>
      </c>
      <c r="K7" s="53" t="s">
        <v>329</v>
      </c>
      <c r="L7" s="53" t="s">
        <v>349</v>
      </c>
      <c r="M7" s="53" t="s">
        <v>369</v>
      </c>
      <c r="N7" s="53" t="s">
        <v>369</v>
      </c>
      <c r="O7" s="53" t="s">
        <v>331</v>
      </c>
      <c r="P7" s="53" t="s">
        <v>377</v>
      </c>
      <c r="Q7" s="53" t="s">
        <v>371</v>
      </c>
      <c r="R7" s="53" t="s">
        <v>360</v>
      </c>
      <c r="S7" s="53" t="s">
        <v>360</v>
      </c>
      <c r="T7" s="53" t="s">
        <v>361</v>
      </c>
      <c r="U7" s="53" t="s">
        <v>372</v>
      </c>
      <c r="V7" s="53" t="s">
        <v>429</v>
      </c>
      <c r="W7" s="54" t="s">
        <v>328</v>
      </c>
      <c r="X7" s="53" t="s">
        <v>333</v>
      </c>
      <c r="Y7" s="53" t="s">
        <v>328</v>
      </c>
      <c r="Z7" s="53" t="s">
        <v>362</v>
      </c>
      <c r="AA7" s="53" t="s">
        <v>378</v>
      </c>
      <c r="AB7" s="53" t="s">
        <v>373</v>
      </c>
      <c r="AC7" s="53" t="s">
        <v>329</v>
      </c>
      <c r="AD7" s="53" t="s">
        <v>329</v>
      </c>
      <c r="AE7" s="53" t="s">
        <v>329</v>
      </c>
      <c r="AF7" s="53" t="s">
        <v>328</v>
      </c>
      <c r="AG7" s="53" t="s">
        <v>329</v>
      </c>
      <c r="AH7" s="53" t="s">
        <v>328</v>
      </c>
      <c r="AI7" s="53" t="s">
        <v>329</v>
      </c>
      <c r="AJ7" s="53" t="s">
        <v>345</v>
      </c>
      <c r="AK7" s="53" t="s">
        <v>341</v>
      </c>
    </row>
    <row r="8" spans="1:37" s="51" customFormat="1" ht="27" x14ac:dyDescent="0.3">
      <c r="A8" s="53" t="s">
        <v>364</v>
      </c>
      <c r="B8" s="53" t="s">
        <v>365</v>
      </c>
      <c r="C8" s="53" t="s">
        <v>366</v>
      </c>
      <c r="D8" s="53" t="s">
        <v>367</v>
      </c>
      <c r="E8" s="53" t="s">
        <v>93</v>
      </c>
      <c r="F8" s="53" t="s">
        <v>359</v>
      </c>
      <c r="G8" s="53" t="s">
        <v>327</v>
      </c>
      <c r="H8" s="53" t="s">
        <v>379</v>
      </c>
      <c r="I8" s="53" t="s">
        <v>328</v>
      </c>
      <c r="J8" s="53" t="s">
        <v>328</v>
      </c>
      <c r="K8" s="53" t="s">
        <v>329</v>
      </c>
      <c r="L8" s="53" t="s">
        <v>349</v>
      </c>
      <c r="M8" s="53" t="s">
        <v>369</v>
      </c>
      <c r="N8" s="53" t="s">
        <v>369</v>
      </c>
      <c r="O8" s="53" t="s">
        <v>331</v>
      </c>
      <c r="P8" s="53" t="s">
        <v>380</v>
      </c>
      <c r="Q8" s="53" t="s">
        <v>371</v>
      </c>
      <c r="R8" s="53" t="s">
        <v>360</v>
      </c>
      <c r="S8" s="53" t="s">
        <v>360</v>
      </c>
      <c r="T8" s="53" t="s">
        <v>361</v>
      </c>
      <c r="U8" s="53" t="s">
        <v>376</v>
      </c>
      <c r="V8" s="53" t="s">
        <v>334</v>
      </c>
      <c r="W8" s="53" t="s">
        <v>363</v>
      </c>
      <c r="X8" s="53" t="s">
        <v>333</v>
      </c>
      <c r="Y8" s="53" t="s">
        <v>328</v>
      </c>
      <c r="Z8" s="53" t="s">
        <v>362</v>
      </c>
      <c r="AA8" s="53" t="s">
        <v>378</v>
      </c>
      <c r="AB8" s="53" t="s">
        <v>373</v>
      </c>
      <c r="AC8" s="53" t="s">
        <v>329</v>
      </c>
      <c r="AD8" s="53" t="s">
        <v>329</v>
      </c>
      <c r="AE8" s="53" t="s">
        <v>329</v>
      </c>
      <c r="AF8" s="53" t="s">
        <v>328</v>
      </c>
      <c r="AG8" s="53" t="s">
        <v>329</v>
      </c>
      <c r="AH8" s="53" t="s">
        <v>328</v>
      </c>
      <c r="AI8" s="53" t="s">
        <v>329</v>
      </c>
      <c r="AJ8" s="53" t="s">
        <v>345</v>
      </c>
      <c r="AK8" s="53" t="s">
        <v>341</v>
      </c>
    </row>
    <row r="9" spans="1:37" s="51" customFormat="1" x14ac:dyDescent="0.3">
      <c r="A9" s="53" t="s">
        <v>364</v>
      </c>
      <c r="B9" s="53" t="s">
        <v>365</v>
      </c>
      <c r="C9" s="53" t="s">
        <v>366</v>
      </c>
      <c r="D9" s="53" t="s">
        <v>367</v>
      </c>
      <c r="E9" s="53" t="s">
        <v>100</v>
      </c>
      <c r="F9" s="53" t="s">
        <v>359</v>
      </c>
      <c r="G9" s="53" t="s">
        <v>327</v>
      </c>
      <c r="H9" s="53" t="s">
        <v>368</v>
      </c>
      <c r="I9" s="53" t="s">
        <v>329</v>
      </c>
      <c r="J9" s="53" t="s">
        <v>328</v>
      </c>
      <c r="K9" s="53" t="s">
        <v>328</v>
      </c>
      <c r="L9" s="53" t="s">
        <v>349</v>
      </c>
      <c r="M9" s="53" t="s">
        <v>381</v>
      </c>
      <c r="N9" s="53" t="s">
        <v>381</v>
      </c>
      <c r="O9" s="53" t="s">
        <v>331</v>
      </c>
      <c r="P9" s="53" t="s">
        <v>382</v>
      </c>
      <c r="Q9" s="53" t="s">
        <v>352</v>
      </c>
      <c r="R9" s="53" t="s">
        <v>333</v>
      </c>
      <c r="S9" s="53" t="s">
        <v>333</v>
      </c>
      <c r="T9" s="53" t="s">
        <v>361</v>
      </c>
      <c r="U9" s="53" t="s">
        <v>383</v>
      </c>
      <c r="V9" s="53" t="s">
        <v>429</v>
      </c>
      <c r="W9" s="54" t="s">
        <v>328</v>
      </c>
      <c r="X9" s="53" t="s">
        <v>384</v>
      </c>
      <c r="Y9" s="53" t="s">
        <v>385</v>
      </c>
      <c r="Z9" s="53" t="s">
        <v>386</v>
      </c>
      <c r="AA9" s="53" t="s">
        <v>387</v>
      </c>
      <c r="AB9" s="53" t="s">
        <v>373</v>
      </c>
      <c r="AC9" s="53" t="s">
        <v>339</v>
      </c>
      <c r="AD9" s="53" t="s">
        <v>329</v>
      </c>
      <c r="AE9" s="53" t="s">
        <v>329</v>
      </c>
      <c r="AF9" s="53" t="s">
        <v>328</v>
      </c>
      <c r="AG9" s="53" t="s">
        <v>339</v>
      </c>
      <c r="AH9" s="53" t="s">
        <v>340</v>
      </c>
      <c r="AI9" s="53" t="s">
        <v>329</v>
      </c>
      <c r="AJ9" s="53" t="s">
        <v>345</v>
      </c>
      <c r="AK9" s="53" t="s">
        <v>341</v>
      </c>
    </row>
    <row r="10" spans="1:37" s="51" customFormat="1" x14ac:dyDescent="0.3">
      <c r="A10" s="53" t="s">
        <v>364</v>
      </c>
      <c r="B10" s="53" t="s">
        <v>365</v>
      </c>
      <c r="C10" s="53" t="s">
        <v>366</v>
      </c>
      <c r="D10" s="53" t="s">
        <v>367</v>
      </c>
      <c r="E10" s="53" t="s">
        <v>99</v>
      </c>
      <c r="F10" s="53" t="s">
        <v>359</v>
      </c>
      <c r="G10" s="53" t="s">
        <v>327</v>
      </c>
      <c r="H10" s="53" t="s">
        <v>368</v>
      </c>
      <c r="I10" s="53" t="s">
        <v>329</v>
      </c>
      <c r="J10" s="53" t="s">
        <v>328</v>
      </c>
      <c r="K10" s="53" t="s">
        <v>328</v>
      </c>
      <c r="L10" s="53" t="s">
        <v>349</v>
      </c>
      <c r="M10" s="53" t="s">
        <v>381</v>
      </c>
      <c r="N10" s="53" t="s">
        <v>381</v>
      </c>
      <c r="O10" s="53" t="s">
        <v>331</v>
      </c>
      <c r="P10" s="53" t="s">
        <v>388</v>
      </c>
      <c r="Q10" s="53" t="s">
        <v>352</v>
      </c>
      <c r="R10" s="53" t="s">
        <v>333</v>
      </c>
      <c r="S10" s="53" t="s">
        <v>333</v>
      </c>
      <c r="T10" s="53" t="s">
        <v>342</v>
      </c>
      <c r="U10" s="53" t="s">
        <v>389</v>
      </c>
      <c r="V10" s="53" t="s">
        <v>429</v>
      </c>
      <c r="W10" s="54" t="s">
        <v>328</v>
      </c>
      <c r="X10" s="53" t="s">
        <v>384</v>
      </c>
      <c r="Y10" s="53" t="s">
        <v>385</v>
      </c>
      <c r="Z10" s="53" t="s">
        <v>386</v>
      </c>
      <c r="AA10" s="53" t="s">
        <v>387</v>
      </c>
      <c r="AB10" s="53" t="s">
        <v>373</v>
      </c>
      <c r="AC10" s="53" t="s">
        <v>339</v>
      </c>
      <c r="AD10" s="53" t="s">
        <v>329</v>
      </c>
      <c r="AE10" s="53" t="s">
        <v>329</v>
      </c>
      <c r="AF10" s="53" t="s">
        <v>328</v>
      </c>
      <c r="AG10" s="53" t="s">
        <v>339</v>
      </c>
      <c r="AH10" s="53" t="s">
        <v>340</v>
      </c>
      <c r="AI10" s="53" t="s">
        <v>329</v>
      </c>
      <c r="AJ10" s="53" t="s">
        <v>345</v>
      </c>
      <c r="AK10" s="53" t="s">
        <v>341</v>
      </c>
    </row>
    <row r="11" spans="1:37" s="51" customFormat="1" x14ac:dyDescent="0.3">
      <c r="A11" s="53" t="s">
        <v>364</v>
      </c>
      <c r="B11" s="53" t="s">
        <v>365</v>
      </c>
      <c r="C11" s="53" t="s">
        <v>366</v>
      </c>
      <c r="D11" s="53" t="s">
        <v>367</v>
      </c>
      <c r="E11" s="53" t="s">
        <v>98</v>
      </c>
      <c r="F11" s="53" t="s">
        <v>359</v>
      </c>
      <c r="G11" s="53" t="s">
        <v>327</v>
      </c>
      <c r="H11" s="53" t="s">
        <v>368</v>
      </c>
      <c r="I11" s="53" t="s">
        <v>329</v>
      </c>
      <c r="J11" s="53" t="s">
        <v>328</v>
      </c>
      <c r="K11" s="53" t="s">
        <v>328</v>
      </c>
      <c r="L11" s="53" t="s">
        <v>349</v>
      </c>
      <c r="M11" s="53" t="s">
        <v>381</v>
      </c>
      <c r="N11" s="53" t="s">
        <v>381</v>
      </c>
      <c r="O11" s="53" t="s">
        <v>331</v>
      </c>
      <c r="P11" s="53" t="s">
        <v>390</v>
      </c>
      <c r="Q11" s="53" t="s">
        <v>352</v>
      </c>
      <c r="R11" s="53" t="s">
        <v>333</v>
      </c>
      <c r="S11" s="53" t="s">
        <v>333</v>
      </c>
      <c r="T11" s="53" t="s">
        <v>342</v>
      </c>
      <c r="U11" s="53" t="s">
        <v>389</v>
      </c>
      <c r="V11" s="53" t="s">
        <v>429</v>
      </c>
      <c r="W11" s="54" t="s">
        <v>328</v>
      </c>
      <c r="X11" s="53" t="s">
        <v>384</v>
      </c>
      <c r="Y11" s="53" t="s">
        <v>385</v>
      </c>
      <c r="Z11" s="53" t="s">
        <v>386</v>
      </c>
      <c r="AA11" s="53" t="s">
        <v>387</v>
      </c>
      <c r="AB11" s="53" t="s">
        <v>373</v>
      </c>
      <c r="AC11" s="53" t="s">
        <v>339</v>
      </c>
      <c r="AD11" s="53" t="s">
        <v>329</v>
      </c>
      <c r="AE11" s="53" t="s">
        <v>329</v>
      </c>
      <c r="AF11" s="53" t="s">
        <v>328</v>
      </c>
      <c r="AG11" s="53" t="s">
        <v>339</v>
      </c>
      <c r="AH11" s="53" t="s">
        <v>340</v>
      </c>
      <c r="AI11" s="53" t="s">
        <v>329</v>
      </c>
      <c r="AJ11" s="53" t="s">
        <v>345</v>
      </c>
      <c r="AK11" s="53" t="s">
        <v>341</v>
      </c>
    </row>
    <row r="12" spans="1:37" s="51" customFormat="1" x14ac:dyDescent="0.3">
      <c r="A12" s="53" t="s">
        <v>364</v>
      </c>
      <c r="B12" s="53" t="s">
        <v>365</v>
      </c>
      <c r="C12" s="53" t="s">
        <v>366</v>
      </c>
      <c r="D12" s="53" t="s">
        <v>367</v>
      </c>
      <c r="E12" s="53" t="s">
        <v>97</v>
      </c>
      <c r="F12" s="53" t="s">
        <v>359</v>
      </c>
      <c r="G12" s="53" t="s">
        <v>327</v>
      </c>
      <c r="H12" s="53" t="s">
        <v>368</v>
      </c>
      <c r="I12" s="53" t="s">
        <v>329</v>
      </c>
      <c r="J12" s="53" t="s">
        <v>328</v>
      </c>
      <c r="K12" s="53" t="s">
        <v>328</v>
      </c>
      <c r="L12" s="53" t="s">
        <v>349</v>
      </c>
      <c r="M12" s="53" t="s">
        <v>381</v>
      </c>
      <c r="N12" s="53" t="s">
        <v>381</v>
      </c>
      <c r="O12" s="53" t="s">
        <v>331</v>
      </c>
      <c r="P12" s="53" t="s">
        <v>391</v>
      </c>
      <c r="Q12" s="53" t="s">
        <v>352</v>
      </c>
      <c r="R12" s="53" t="s">
        <v>333</v>
      </c>
      <c r="S12" s="53" t="s">
        <v>333</v>
      </c>
      <c r="T12" s="53" t="s">
        <v>342</v>
      </c>
      <c r="U12" s="53" t="s">
        <v>389</v>
      </c>
      <c r="V12" s="53" t="s">
        <v>429</v>
      </c>
      <c r="W12" s="54" t="s">
        <v>328</v>
      </c>
      <c r="X12" s="53" t="s">
        <v>384</v>
      </c>
      <c r="Y12" s="53" t="s">
        <v>385</v>
      </c>
      <c r="Z12" s="53" t="s">
        <v>386</v>
      </c>
      <c r="AA12" s="53" t="s">
        <v>387</v>
      </c>
      <c r="AB12" s="53" t="s">
        <v>373</v>
      </c>
      <c r="AC12" s="53" t="s">
        <v>339</v>
      </c>
      <c r="AD12" s="53" t="s">
        <v>329</v>
      </c>
      <c r="AE12" s="53" t="s">
        <v>329</v>
      </c>
      <c r="AF12" s="53" t="s">
        <v>328</v>
      </c>
      <c r="AG12" s="53" t="s">
        <v>339</v>
      </c>
      <c r="AH12" s="53" t="s">
        <v>340</v>
      </c>
      <c r="AI12" s="53" t="s">
        <v>329</v>
      </c>
      <c r="AJ12" s="53" t="s">
        <v>345</v>
      </c>
      <c r="AK12" s="53" t="s">
        <v>341</v>
      </c>
    </row>
    <row r="13" spans="1:37" s="51" customFormat="1" x14ac:dyDescent="0.3">
      <c r="A13" s="53" t="s">
        <v>364</v>
      </c>
      <c r="B13" s="53" t="s">
        <v>365</v>
      </c>
      <c r="C13" s="53" t="s">
        <v>366</v>
      </c>
      <c r="D13" s="53" t="s">
        <v>367</v>
      </c>
      <c r="E13" s="53" t="s">
        <v>88</v>
      </c>
      <c r="F13" s="53" t="s">
        <v>359</v>
      </c>
      <c r="G13" s="53" t="s">
        <v>327</v>
      </c>
      <c r="H13" s="53" t="s">
        <v>368</v>
      </c>
      <c r="I13" s="53" t="s">
        <v>329</v>
      </c>
      <c r="J13" s="53" t="s">
        <v>328</v>
      </c>
      <c r="K13" s="53" t="s">
        <v>328</v>
      </c>
      <c r="L13" s="53" t="s">
        <v>349</v>
      </c>
      <c r="M13" s="53" t="s">
        <v>381</v>
      </c>
      <c r="N13" s="53" t="s">
        <v>381</v>
      </c>
      <c r="O13" s="53" t="s">
        <v>331</v>
      </c>
      <c r="P13" s="53" t="s">
        <v>392</v>
      </c>
      <c r="Q13" s="53" t="s">
        <v>352</v>
      </c>
      <c r="R13" s="53" t="s">
        <v>333</v>
      </c>
      <c r="S13" s="53" t="s">
        <v>333</v>
      </c>
      <c r="T13" s="53" t="s">
        <v>361</v>
      </c>
      <c r="U13" s="53" t="s">
        <v>383</v>
      </c>
      <c r="V13" s="53" t="s">
        <v>429</v>
      </c>
      <c r="W13" s="54" t="s">
        <v>328</v>
      </c>
      <c r="X13" s="53" t="s">
        <v>384</v>
      </c>
      <c r="Y13" s="53" t="s">
        <v>385</v>
      </c>
      <c r="Z13" s="53" t="s">
        <v>336</v>
      </c>
      <c r="AA13" s="53" t="s">
        <v>393</v>
      </c>
      <c r="AB13" s="53" t="s">
        <v>373</v>
      </c>
      <c r="AC13" s="53" t="s">
        <v>339</v>
      </c>
      <c r="AD13" s="53" t="s">
        <v>329</v>
      </c>
      <c r="AE13" s="53" t="s">
        <v>329</v>
      </c>
      <c r="AF13" s="53" t="s">
        <v>328</v>
      </c>
      <c r="AG13" s="53" t="s">
        <v>339</v>
      </c>
      <c r="AH13" s="53" t="s">
        <v>340</v>
      </c>
      <c r="AI13" s="53" t="s">
        <v>329</v>
      </c>
      <c r="AJ13" s="53" t="s">
        <v>345</v>
      </c>
      <c r="AK13" s="53" t="s">
        <v>341</v>
      </c>
    </row>
    <row r="14" spans="1:37" s="51" customFormat="1" x14ac:dyDescent="0.3">
      <c r="A14" s="53" t="s">
        <v>364</v>
      </c>
      <c r="B14" s="53" t="s">
        <v>365</v>
      </c>
      <c r="C14" s="53" t="s">
        <v>366</v>
      </c>
      <c r="D14" s="53" t="s">
        <v>367</v>
      </c>
      <c r="E14" s="53" t="s">
        <v>87</v>
      </c>
      <c r="F14" s="53" t="s">
        <v>359</v>
      </c>
      <c r="G14" s="53" t="s">
        <v>327</v>
      </c>
      <c r="H14" s="53" t="s">
        <v>368</v>
      </c>
      <c r="I14" s="53" t="s">
        <v>329</v>
      </c>
      <c r="J14" s="53" t="s">
        <v>328</v>
      </c>
      <c r="K14" s="53" t="s">
        <v>328</v>
      </c>
      <c r="L14" s="53" t="s">
        <v>349</v>
      </c>
      <c r="M14" s="53" t="s">
        <v>381</v>
      </c>
      <c r="N14" s="53" t="s">
        <v>381</v>
      </c>
      <c r="O14" s="53" t="s">
        <v>331</v>
      </c>
      <c r="P14" s="53" t="s">
        <v>394</v>
      </c>
      <c r="Q14" s="53" t="s">
        <v>352</v>
      </c>
      <c r="R14" s="53" t="s">
        <v>333</v>
      </c>
      <c r="S14" s="53" t="s">
        <v>333</v>
      </c>
      <c r="T14" s="53" t="s">
        <v>342</v>
      </c>
      <c r="U14" s="53" t="s">
        <v>389</v>
      </c>
      <c r="V14" s="53" t="s">
        <v>429</v>
      </c>
      <c r="W14" s="54" t="s">
        <v>328</v>
      </c>
      <c r="X14" s="53" t="s">
        <v>384</v>
      </c>
      <c r="Y14" s="53" t="s">
        <v>385</v>
      </c>
      <c r="Z14" s="53" t="s">
        <v>336</v>
      </c>
      <c r="AA14" s="53" t="s">
        <v>393</v>
      </c>
      <c r="AB14" s="53" t="s">
        <v>373</v>
      </c>
      <c r="AC14" s="53" t="s">
        <v>339</v>
      </c>
      <c r="AD14" s="53" t="s">
        <v>329</v>
      </c>
      <c r="AE14" s="53" t="s">
        <v>329</v>
      </c>
      <c r="AF14" s="53" t="s">
        <v>328</v>
      </c>
      <c r="AG14" s="53" t="s">
        <v>339</v>
      </c>
      <c r="AH14" s="53" t="s">
        <v>340</v>
      </c>
      <c r="AI14" s="53" t="s">
        <v>329</v>
      </c>
      <c r="AJ14" s="53" t="s">
        <v>345</v>
      </c>
      <c r="AK14" s="53" t="s">
        <v>341</v>
      </c>
    </row>
    <row r="15" spans="1:37" s="51" customFormat="1" x14ac:dyDescent="0.3">
      <c r="A15" s="53" t="s">
        <v>364</v>
      </c>
      <c r="B15" s="53" t="s">
        <v>365</v>
      </c>
      <c r="C15" s="53" t="s">
        <v>366</v>
      </c>
      <c r="D15" s="53" t="s">
        <v>367</v>
      </c>
      <c r="E15" s="53" t="s">
        <v>86</v>
      </c>
      <c r="F15" s="53" t="s">
        <v>359</v>
      </c>
      <c r="G15" s="53" t="s">
        <v>327</v>
      </c>
      <c r="H15" s="53" t="s">
        <v>368</v>
      </c>
      <c r="I15" s="53" t="s">
        <v>329</v>
      </c>
      <c r="J15" s="53" t="s">
        <v>328</v>
      </c>
      <c r="K15" s="53" t="s">
        <v>328</v>
      </c>
      <c r="L15" s="53" t="s">
        <v>349</v>
      </c>
      <c r="M15" s="53" t="s">
        <v>381</v>
      </c>
      <c r="N15" s="53" t="s">
        <v>381</v>
      </c>
      <c r="O15" s="53" t="s">
        <v>331</v>
      </c>
      <c r="P15" s="53" t="s">
        <v>395</v>
      </c>
      <c r="Q15" s="53" t="s">
        <v>352</v>
      </c>
      <c r="R15" s="53" t="s">
        <v>333</v>
      </c>
      <c r="S15" s="53" t="s">
        <v>333</v>
      </c>
      <c r="T15" s="53" t="s">
        <v>342</v>
      </c>
      <c r="U15" s="53" t="s">
        <v>389</v>
      </c>
      <c r="V15" s="53" t="s">
        <v>429</v>
      </c>
      <c r="W15" s="54" t="s">
        <v>328</v>
      </c>
      <c r="X15" s="53" t="s">
        <v>384</v>
      </c>
      <c r="Y15" s="53" t="s">
        <v>385</v>
      </c>
      <c r="Z15" s="53" t="s">
        <v>336</v>
      </c>
      <c r="AA15" s="53" t="s">
        <v>393</v>
      </c>
      <c r="AB15" s="53" t="s">
        <v>373</v>
      </c>
      <c r="AC15" s="53" t="s">
        <v>339</v>
      </c>
      <c r="AD15" s="53" t="s">
        <v>329</v>
      </c>
      <c r="AE15" s="53" t="s">
        <v>329</v>
      </c>
      <c r="AF15" s="53" t="s">
        <v>328</v>
      </c>
      <c r="AG15" s="53" t="s">
        <v>339</v>
      </c>
      <c r="AH15" s="53" t="s">
        <v>340</v>
      </c>
      <c r="AI15" s="53" t="s">
        <v>329</v>
      </c>
      <c r="AJ15" s="53" t="s">
        <v>345</v>
      </c>
      <c r="AK15" s="53" t="s">
        <v>341</v>
      </c>
    </row>
    <row r="16" spans="1:37" s="51" customFormat="1" x14ac:dyDescent="0.3">
      <c r="A16" s="53" t="s">
        <v>364</v>
      </c>
      <c r="B16" s="53" t="s">
        <v>365</v>
      </c>
      <c r="C16" s="53" t="s">
        <v>366</v>
      </c>
      <c r="D16" s="53" t="s">
        <v>367</v>
      </c>
      <c r="E16" s="53" t="s">
        <v>85</v>
      </c>
      <c r="F16" s="53" t="s">
        <v>359</v>
      </c>
      <c r="G16" s="53" t="s">
        <v>327</v>
      </c>
      <c r="H16" s="53" t="s">
        <v>368</v>
      </c>
      <c r="I16" s="53" t="s">
        <v>329</v>
      </c>
      <c r="J16" s="53" t="s">
        <v>328</v>
      </c>
      <c r="K16" s="53" t="s">
        <v>328</v>
      </c>
      <c r="L16" s="53" t="s">
        <v>349</v>
      </c>
      <c r="M16" s="53" t="s">
        <v>381</v>
      </c>
      <c r="N16" s="53" t="s">
        <v>381</v>
      </c>
      <c r="O16" s="53" t="s">
        <v>331</v>
      </c>
      <c r="P16" s="53" t="s">
        <v>396</v>
      </c>
      <c r="Q16" s="53" t="s">
        <v>352</v>
      </c>
      <c r="R16" s="53" t="s">
        <v>333</v>
      </c>
      <c r="S16" s="53" t="s">
        <v>333</v>
      </c>
      <c r="T16" s="53" t="s">
        <v>342</v>
      </c>
      <c r="U16" s="53" t="s">
        <v>389</v>
      </c>
      <c r="V16" s="53" t="s">
        <v>429</v>
      </c>
      <c r="W16" s="54" t="s">
        <v>328</v>
      </c>
      <c r="X16" s="53" t="s">
        <v>384</v>
      </c>
      <c r="Y16" s="53" t="s">
        <v>385</v>
      </c>
      <c r="Z16" s="53" t="s">
        <v>336</v>
      </c>
      <c r="AA16" s="53" t="s">
        <v>393</v>
      </c>
      <c r="AB16" s="53" t="s">
        <v>373</v>
      </c>
      <c r="AC16" s="53" t="s">
        <v>339</v>
      </c>
      <c r="AD16" s="53" t="s">
        <v>329</v>
      </c>
      <c r="AE16" s="53" t="s">
        <v>329</v>
      </c>
      <c r="AF16" s="53" t="s">
        <v>328</v>
      </c>
      <c r="AG16" s="53" t="s">
        <v>339</v>
      </c>
      <c r="AH16" s="53" t="s">
        <v>340</v>
      </c>
      <c r="AI16" s="53" t="s">
        <v>329</v>
      </c>
      <c r="AJ16" s="53" t="s">
        <v>345</v>
      </c>
      <c r="AK16" s="53" t="s">
        <v>341</v>
      </c>
    </row>
    <row r="17" spans="1:37" s="51" customFormat="1" x14ac:dyDescent="0.3">
      <c r="A17" s="53" t="s">
        <v>364</v>
      </c>
      <c r="B17" s="53" t="s">
        <v>365</v>
      </c>
      <c r="C17" s="53" t="s">
        <v>397</v>
      </c>
      <c r="D17" s="53" t="s">
        <v>398</v>
      </c>
      <c r="E17" s="53" t="s">
        <v>103</v>
      </c>
      <c r="F17" s="53" t="s">
        <v>359</v>
      </c>
      <c r="G17" s="53" t="s">
        <v>327</v>
      </c>
      <c r="H17" s="53" t="s">
        <v>399</v>
      </c>
      <c r="I17" s="53" t="s">
        <v>328</v>
      </c>
      <c r="J17" s="53" t="s">
        <v>329</v>
      </c>
      <c r="K17" s="53" t="s">
        <v>328</v>
      </c>
      <c r="L17" s="53" t="s">
        <v>349</v>
      </c>
      <c r="M17" s="53" t="s">
        <v>400</v>
      </c>
      <c r="N17" s="53" t="s">
        <v>400</v>
      </c>
      <c r="O17" s="53" t="s">
        <v>331</v>
      </c>
      <c r="P17" s="53" t="s">
        <v>401</v>
      </c>
      <c r="Q17" s="53" t="s">
        <v>371</v>
      </c>
      <c r="R17" s="53" t="s">
        <v>333</v>
      </c>
      <c r="S17" s="53" t="s">
        <v>333</v>
      </c>
      <c r="T17" s="53" t="s">
        <v>361</v>
      </c>
      <c r="U17" s="53" t="s">
        <v>402</v>
      </c>
      <c r="V17" s="53" t="s">
        <v>429</v>
      </c>
      <c r="W17" s="53" t="s">
        <v>335</v>
      </c>
      <c r="X17" s="53" t="s">
        <v>333</v>
      </c>
      <c r="Y17" s="53" t="s">
        <v>328</v>
      </c>
      <c r="Z17" s="53" t="s">
        <v>336</v>
      </c>
      <c r="AA17" s="53" t="s">
        <v>337</v>
      </c>
      <c r="AB17" s="53" t="s">
        <v>373</v>
      </c>
      <c r="AC17" s="53" t="s">
        <v>339</v>
      </c>
      <c r="AD17" s="53" t="s">
        <v>329</v>
      </c>
      <c r="AE17" s="53" t="s">
        <v>329</v>
      </c>
      <c r="AF17" s="53" t="s">
        <v>328</v>
      </c>
      <c r="AG17" s="53" t="s">
        <v>339</v>
      </c>
      <c r="AH17" s="53" t="s">
        <v>340</v>
      </c>
      <c r="AI17" s="53" t="s">
        <v>329</v>
      </c>
      <c r="AJ17" s="53" t="s">
        <v>345</v>
      </c>
      <c r="AK17" s="53" t="s">
        <v>341</v>
      </c>
    </row>
    <row r="18" spans="1:37" s="51" customFormat="1" x14ac:dyDescent="0.3">
      <c r="A18" s="53" t="s">
        <v>364</v>
      </c>
      <c r="B18" s="53" t="s">
        <v>365</v>
      </c>
      <c r="C18" s="53" t="s">
        <v>397</v>
      </c>
      <c r="D18" s="53" t="s">
        <v>398</v>
      </c>
      <c r="E18" s="53" t="s">
        <v>102</v>
      </c>
      <c r="F18" s="53" t="s">
        <v>359</v>
      </c>
      <c r="G18" s="53" t="s">
        <v>327</v>
      </c>
      <c r="H18" s="53" t="s">
        <v>403</v>
      </c>
      <c r="I18" s="53" t="s">
        <v>328</v>
      </c>
      <c r="J18" s="53" t="s">
        <v>329</v>
      </c>
      <c r="K18" s="53" t="s">
        <v>328</v>
      </c>
      <c r="L18" s="53" t="s">
        <v>349</v>
      </c>
      <c r="M18" s="53" t="s">
        <v>400</v>
      </c>
      <c r="N18" s="53" t="s">
        <v>400</v>
      </c>
      <c r="O18" s="53" t="s">
        <v>331</v>
      </c>
      <c r="P18" s="53" t="s">
        <v>404</v>
      </c>
      <c r="Q18" s="53" t="s">
        <v>371</v>
      </c>
      <c r="R18" s="53" t="s">
        <v>333</v>
      </c>
      <c r="S18" s="53" t="s">
        <v>333</v>
      </c>
      <c r="T18" s="53" t="s">
        <v>361</v>
      </c>
      <c r="U18" s="53" t="s">
        <v>402</v>
      </c>
      <c r="V18" s="53" t="s">
        <v>429</v>
      </c>
      <c r="W18" s="53" t="s">
        <v>335</v>
      </c>
      <c r="X18" s="53" t="s">
        <v>333</v>
      </c>
      <c r="Y18" s="53" t="s">
        <v>328</v>
      </c>
      <c r="Z18" s="53" t="s">
        <v>336</v>
      </c>
      <c r="AA18" s="53" t="s">
        <v>337</v>
      </c>
      <c r="AB18" s="53" t="s">
        <v>373</v>
      </c>
      <c r="AC18" s="53" t="s">
        <v>339</v>
      </c>
      <c r="AD18" s="53" t="s">
        <v>329</v>
      </c>
      <c r="AE18" s="53" t="s">
        <v>329</v>
      </c>
      <c r="AF18" s="53" t="s">
        <v>328</v>
      </c>
      <c r="AG18" s="53" t="s">
        <v>339</v>
      </c>
      <c r="AH18" s="53" t="s">
        <v>340</v>
      </c>
      <c r="AI18" s="53" t="s">
        <v>329</v>
      </c>
      <c r="AJ18" s="53" t="s">
        <v>345</v>
      </c>
      <c r="AK18" s="53" t="s">
        <v>341</v>
      </c>
    </row>
    <row r="19" spans="1:37" s="51" customFormat="1" x14ac:dyDescent="0.3">
      <c r="A19" s="53" t="s">
        <v>364</v>
      </c>
      <c r="B19" s="53" t="s">
        <v>365</v>
      </c>
      <c r="C19" s="53" t="s">
        <v>397</v>
      </c>
      <c r="D19" s="53" t="s">
        <v>398</v>
      </c>
      <c r="E19" s="53" t="s">
        <v>101</v>
      </c>
      <c r="F19" s="53" t="s">
        <v>359</v>
      </c>
      <c r="G19" s="53" t="s">
        <v>327</v>
      </c>
      <c r="H19" s="53" t="s">
        <v>405</v>
      </c>
      <c r="I19" s="53" t="s">
        <v>328</v>
      </c>
      <c r="J19" s="53" t="s">
        <v>328</v>
      </c>
      <c r="K19" s="53" t="s">
        <v>329</v>
      </c>
      <c r="L19" s="53" t="s">
        <v>349</v>
      </c>
      <c r="M19" s="53" t="s">
        <v>369</v>
      </c>
      <c r="N19" s="53" t="s">
        <v>369</v>
      </c>
      <c r="O19" s="53" t="s">
        <v>331</v>
      </c>
      <c r="P19" s="53" t="s">
        <v>406</v>
      </c>
      <c r="Q19" s="53" t="s">
        <v>371</v>
      </c>
      <c r="R19" s="53" t="s">
        <v>333</v>
      </c>
      <c r="S19" s="53" t="s">
        <v>333</v>
      </c>
      <c r="T19" s="53" t="s">
        <v>361</v>
      </c>
      <c r="U19" s="53" t="s">
        <v>407</v>
      </c>
      <c r="V19" s="53" t="s">
        <v>429</v>
      </c>
      <c r="W19" s="53" t="s">
        <v>363</v>
      </c>
      <c r="X19" s="53" t="s">
        <v>333</v>
      </c>
      <c r="Y19" s="53" t="s">
        <v>328</v>
      </c>
      <c r="Z19" s="53" t="s">
        <v>336</v>
      </c>
      <c r="AA19" s="53" t="s">
        <v>331</v>
      </c>
      <c r="AB19" s="53" t="s">
        <v>373</v>
      </c>
      <c r="AC19" s="53" t="s">
        <v>329</v>
      </c>
      <c r="AD19" s="53" t="s">
        <v>329</v>
      </c>
      <c r="AE19" s="53" t="s">
        <v>329</v>
      </c>
      <c r="AF19" s="53" t="s">
        <v>328</v>
      </c>
      <c r="AG19" s="53" t="s">
        <v>329</v>
      </c>
      <c r="AH19" s="53" t="s">
        <v>328</v>
      </c>
      <c r="AI19" s="53" t="s">
        <v>329</v>
      </c>
      <c r="AJ19" s="53" t="s">
        <v>345</v>
      </c>
      <c r="AK19" s="53" t="s">
        <v>341</v>
      </c>
    </row>
    <row r="20" spans="1:37" s="51" customFormat="1" x14ac:dyDescent="0.3">
      <c r="A20" s="53" t="s">
        <v>364</v>
      </c>
      <c r="B20" s="53" t="s">
        <v>365</v>
      </c>
      <c r="C20" s="53" t="s">
        <v>397</v>
      </c>
      <c r="D20" s="53" t="s">
        <v>398</v>
      </c>
      <c r="E20" s="53" t="s">
        <v>105</v>
      </c>
      <c r="F20" s="53" t="s">
        <v>359</v>
      </c>
      <c r="G20" s="53" t="s">
        <v>327</v>
      </c>
      <c r="H20" s="53" t="s">
        <v>399</v>
      </c>
      <c r="I20" s="53" t="s">
        <v>329</v>
      </c>
      <c r="J20" s="53" t="s">
        <v>328</v>
      </c>
      <c r="K20" s="53" t="s">
        <v>328</v>
      </c>
      <c r="L20" s="53" t="s">
        <v>349</v>
      </c>
      <c r="M20" s="53" t="s">
        <v>400</v>
      </c>
      <c r="N20" s="53" t="s">
        <v>400</v>
      </c>
      <c r="O20" s="53" t="s">
        <v>331</v>
      </c>
      <c r="P20" s="53" t="s">
        <v>408</v>
      </c>
      <c r="Q20" s="53" t="s">
        <v>352</v>
      </c>
      <c r="R20" s="53" t="s">
        <v>333</v>
      </c>
      <c r="S20" s="53" t="s">
        <v>333</v>
      </c>
      <c r="T20" s="53" t="s">
        <v>361</v>
      </c>
      <c r="U20" s="53" t="s">
        <v>402</v>
      </c>
      <c r="V20" s="53" t="s">
        <v>429</v>
      </c>
      <c r="W20" s="53" t="s">
        <v>335</v>
      </c>
      <c r="X20" s="53" t="s">
        <v>333</v>
      </c>
      <c r="Y20" s="53" t="s">
        <v>328</v>
      </c>
      <c r="Z20" s="53" t="s">
        <v>336</v>
      </c>
      <c r="AA20" s="53" t="s">
        <v>358</v>
      </c>
      <c r="AB20" s="53" t="s">
        <v>373</v>
      </c>
      <c r="AC20" s="53" t="s">
        <v>339</v>
      </c>
      <c r="AD20" s="53" t="s">
        <v>329</v>
      </c>
      <c r="AE20" s="53" t="s">
        <v>329</v>
      </c>
      <c r="AF20" s="53" t="s">
        <v>328</v>
      </c>
      <c r="AG20" s="53" t="s">
        <v>339</v>
      </c>
      <c r="AH20" s="53" t="s">
        <v>340</v>
      </c>
      <c r="AI20" s="53" t="s">
        <v>329</v>
      </c>
      <c r="AJ20" s="53" t="s">
        <v>345</v>
      </c>
      <c r="AK20" s="53" t="s">
        <v>341</v>
      </c>
    </row>
    <row r="21" spans="1:37" s="51" customFormat="1" x14ac:dyDescent="0.3">
      <c r="A21" s="53" t="s">
        <v>364</v>
      </c>
      <c r="B21" s="53" t="s">
        <v>365</v>
      </c>
      <c r="C21" s="53" t="s">
        <v>397</v>
      </c>
      <c r="D21" s="53" t="s">
        <v>398</v>
      </c>
      <c r="E21" s="53" t="s">
        <v>104</v>
      </c>
      <c r="F21" s="53" t="s">
        <v>359</v>
      </c>
      <c r="G21" s="53" t="s">
        <v>327</v>
      </c>
      <c r="H21" s="53" t="s">
        <v>399</v>
      </c>
      <c r="I21" s="53" t="s">
        <v>329</v>
      </c>
      <c r="J21" s="53" t="s">
        <v>328</v>
      </c>
      <c r="K21" s="53" t="s">
        <v>328</v>
      </c>
      <c r="L21" s="53" t="s">
        <v>349</v>
      </c>
      <c r="M21" s="53" t="s">
        <v>400</v>
      </c>
      <c r="N21" s="53" t="s">
        <v>400</v>
      </c>
      <c r="O21" s="53" t="s">
        <v>331</v>
      </c>
      <c r="P21" s="53" t="s">
        <v>409</v>
      </c>
      <c r="Q21" s="53" t="s">
        <v>352</v>
      </c>
      <c r="R21" s="53" t="s">
        <v>333</v>
      </c>
      <c r="S21" s="53" t="s">
        <v>333</v>
      </c>
      <c r="T21" s="53" t="s">
        <v>361</v>
      </c>
      <c r="U21" s="53" t="s">
        <v>402</v>
      </c>
      <c r="V21" s="53" t="s">
        <v>429</v>
      </c>
      <c r="W21" s="53" t="s">
        <v>335</v>
      </c>
      <c r="X21" s="53" t="s">
        <v>333</v>
      </c>
      <c r="Y21" s="53" t="s">
        <v>328</v>
      </c>
      <c r="Z21" s="53" t="s">
        <v>336</v>
      </c>
      <c r="AA21" s="53" t="s">
        <v>358</v>
      </c>
      <c r="AB21" s="53" t="s">
        <v>373</v>
      </c>
      <c r="AC21" s="53" t="s">
        <v>339</v>
      </c>
      <c r="AD21" s="53" t="s">
        <v>329</v>
      </c>
      <c r="AE21" s="53" t="s">
        <v>329</v>
      </c>
      <c r="AF21" s="53" t="s">
        <v>328</v>
      </c>
      <c r="AG21" s="53" t="s">
        <v>339</v>
      </c>
      <c r="AH21" s="53" t="s">
        <v>340</v>
      </c>
      <c r="AI21" s="53" t="s">
        <v>329</v>
      </c>
      <c r="AJ21" s="53" t="s">
        <v>345</v>
      </c>
      <c r="AK21" s="53" t="s">
        <v>341</v>
      </c>
    </row>
    <row r="22" spans="1:37" s="51" customFormat="1" x14ac:dyDescent="0.3">
      <c r="A22" s="53" t="s">
        <v>364</v>
      </c>
      <c r="B22" s="53" t="s">
        <v>365</v>
      </c>
      <c r="C22" s="53" t="s">
        <v>410</v>
      </c>
      <c r="D22" s="53" t="s">
        <v>411</v>
      </c>
      <c r="E22" s="53" t="s">
        <v>92</v>
      </c>
      <c r="F22" s="53" t="s">
        <v>359</v>
      </c>
      <c r="G22" s="53" t="s">
        <v>327</v>
      </c>
      <c r="H22" s="53" t="s">
        <v>412</v>
      </c>
      <c r="I22" s="53" t="s">
        <v>328</v>
      </c>
      <c r="J22" s="54" t="s">
        <v>329</v>
      </c>
      <c r="K22" s="53" t="s">
        <v>328</v>
      </c>
      <c r="L22" s="53" t="s">
        <v>349</v>
      </c>
      <c r="M22" s="53" t="s">
        <v>369</v>
      </c>
      <c r="N22" s="53" t="s">
        <v>369</v>
      </c>
      <c r="O22" s="53" t="s">
        <v>331</v>
      </c>
      <c r="P22" s="53" t="s">
        <v>413</v>
      </c>
      <c r="Q22" s="53" t="s">
        <v>371</v>
      </c>
      <c r="R22" s="53" t="s">
        <v>333</v>
      </c>
      <c r="S22" s="53" t="s">
        <v>328</v>
      </c>
      <c r="T22" s="53" t="s">
        <v>361</v>
      </c>
      <c r="U22" s="53" t="s">
        <v>414</v>
      </c>
      <c r="V22" s="53" t="s">
        <v>429</v>
      </c>
      <c r="W22" s="53" t="s">
        <v>415</v>
      </c>
      <c r="X22" s="53" t="s">
        <v>384</v>
      </c>
      <c r="Y22" s="53" t="s">
        <v>416</v>
      </c>
      <c r="Z22" s="53" t="s">
        <v>336</v>
      </c>
      <c r="AA22" s="55" t="s">
        <v>331</v>
      </c>
      <c r="AB22" s="53" t="s">
        <v>373</v>
      </c>
      <c r="AC22" s="53" t="s">
        <v>339</v>
      </c>
      <c r="AD22" s="53" t="s">
        <v>329</v>
      </c>
      <c r="AE22" s="53" t="s">
        <v>329</v>
      </c>
      <c r="AF22" s="53" t="s">
        <v>328</v>
      </c>
      <c r="AG22" s="53" t="s">
        <v>339</v>
      </c>
      <c r="AH22" s="53" t="s">
        <v>340</v>
      </c>
      <c r="AI22" s="53" t="s">
        <v>329</v>
      </c>
      <c r="AJ22" s="53" t="s">
        <v>328</v>
      </c>
      <c r="AK22" s="53" t="s">
        <v>341</v>
      </c>
    </row>
    <row r="23" spans="1:37" s="51" customFormat="1" x14ac:dyDescent="0.3">
      <c r="A23" s="53" t="s">
        <v>364</v>
      </c>
      <c r="B23" s="53" t="s">
        <v>365</v>
      </c>
      <c r="C23" s="53" t="s">
        <v>410</v>
      </c>
      <c r="D23" s="53" t="s">
        <v>411</v>
      </c>
      <c r="E23" s="53" t="s">
        <v>91</v>
      </c>
      <c r="F23" s="53" t="s">
        <v>359</v>
      </c>
      <c r="G23" s="53" t="s">
        <v>327</v>
      </c>
      <c r="H23" s="53" t="s">
        <v>417</v>
      </c>
      <c r="I23" s="53" t="s">
        <v>328</v>
      </c>
      <c r="J23" s="54" t="s">
        <v>329</v>
      </c>
      <c r="K23" s="53" t="s">
        <v>328</v>
      </c>
      <c r="L23" s="53" t="s">
        <v>349</v>
      </c>
      <c r="M23" s="53" t="s">
        <v>369</v>
      </c>
      <c r="N23" s="53" t="s">
        <v>369</v>
      </c>
      <c r="O23" s="53" t="s">
        <v>331</v>
      </c>
      <c r="P23" s="53" t="s">
        <v>418</v>
      </c>
      <c r="Q23" s="53" t="s">
        <v>371</v>
      </c>
      <c r="R23" s="53" t="s">
        <v>333</v>
      </c>
      <c r="S23" s="53" t="s">
        <v>328</v>
      </c>
      <c r="T23" s="53" t="s">
        <v>361</v>
      </c>
      <c r="U23" s="53" t="s">
        <v>414</v>
      </c>
      <c r="V23" s="53" t="s">
        <v>429</v>
      </c>
      <c r="W23" s="53" t="s">
        <v>415</v>
      </c>
      <c r="X23" s="53" t="s">
        <v>384</v>
      </c>
      <c r="Y23" s="53" t="s">
        <v>416</v>
      </c>
      <c r="Z23" s="53" t="s">
        <v>336</v>
      </c>
      <c r="AA23" s="55" t="s">
        <v>331</v>
      </c>
      <c r="AB23" s="53" t="s">
        <v>373</v>
      </c>
      <c r="AC23" s="53" t="s">
        <v>339</v>
      </c>
      <c r="AD23" s="53" t="s">
        <v>329</v>
      </c>
      <c r="AE23" s="53" t="s">
        <v>329</v>
      </c>
      <c r="AF23" s="53" t="s">
        <v>328</v>
      </c>
      <c r="AG23" s="53" t="s">
        <v>339</v>
      </c>
      <c r="AH23" s="53" t="s">
        <v>340</v>
      </c>
      <c r="AI23" s="53" t="s">
        <v>329</v>
      </c>
      <c r="AJ23" s="53" t="s">
        <v>328</v>
      </c>
      <c r="AK23" s="53" t="s">
        <v>341</v>
      </c>
    </row>
    <row r="24" spans="1:37" s="51" customFormat="1" ht="54" x14ac:dyDescent="0.3">
      <c r="A24" s="53" t="s">
        <v>364</v>
      </c>
      <c r="B24" s="53" t="s">
        <v>365</v>
      </c>
      <c r="C24" s="53" t="s">
        <v>419</v>
      </c>
      <c r="D24" s="53" t="s">
        <v>420</v>
      </c>
      <c r="E24" s="53" t="s">
        <v>84</v>
      </c>
      <c r="F24" s="53" t="e">
        <v>#N/A</v>
      </c>
      <c r="G24" s="53" t="s">
        <v>327</v>
      </c>
      <c r="H24" s="53" t="s">
        <v>421</v>
      </c>
      <c r="I24" s="53" t="s">
        <v>328</v>
      </c>
      <c r="J24" s="53" t="s">
        <v>329</v>
      </c>
      <c r="K24" s="53" t="s">
        <v>328</v>
      </c>
      <c r="L24" s="53" t="s">
        <v>330</v>
      </c>
      <c r="M24" s="53" t="s">
        <v>422</v>
      </c>
      <c r="N24" s="53" t="s">
        <v>422</v>
      </c>
      <c r="O24" s="53" t="s">
        <v>337</v>
      </c>
      <c r="P24" s="53" t="s">
        <v>423</v>
      </c>
      <c r="Q24" s="53" t="s">
        <v>352</v>
      </c>
      <c r="R24" s="53" t="s">
        <v>360</v>
      </c>
      <c r="S24" s="53" t="s">
        <v>328</v>
      </c>
      <c r="T24" s="53" t="s">
        <v>342</v>
      </c>
      <c r="U24" s="53" t="s">
        <v>424</v>
      </c>
      <c r="V24" s="53" t="s">
        <v>334</v>
      </c>
      <c r="W24" s="54" t="s">
        <v>328</v>
      </c>
      <c r="X24" s="53" t="s">
        <v>333</v>
      </c>
      <c r="Y24" s="53" t="s">
        <v>328</v>
      </c>
      <c r="Z24" s="53" t="s">
        <v>344</v>
      </c>
      <c r="AA24" s="53" t="s">
        <v>358</v>
      </c>
      <c r="AB24" s="53" t="s">
        <v>338</v>
      </c>
      <c r="AC24" s="53" t="s">
        <v>339</v>
      </c>
      <c r="AD24" s="53" t="s">
        <v>329</v>
      </c>
      <c r="AE24" s="53" t="s">
        <v>329</v>
      </c>
      <c r="AF24" s="53" t="s">
        <v>328</v>
      </c>
      <c r="AG24" s="53" t="s">
        <v>339</v>
      </c>
      <c r="AH24" s="53" t="s">
        <v>340</v>
      </c>
      <c r="AI24" s="53" t="s">
        <v>329</v>
      </c>
      <c r="AJ24" s="53" t="s">
        <v>328</v>
      </c>
      <c r="AK24" s="53" t="s">
        <v>341</v>
      </c>
    </row>
    <row r="25" spans="1:37" s="51" customFormat="1" ht="54" x14ac:dyDescent="0.3">
      <c r="A25" s="53" t="s">
        <v>364</v>
      </c>
      <c r="B25" s="53" t="s">
        <v>365</v>
      </c>
      <c r="C25" s="53" t="s">
        <v>419</v>
      </c>
      <c r="D25" s="53" t="s">
        <v>420</v>
      </c>
      <c r="E25" s="53" t="s">
        <v>83</v>
      </c>
      <c r="F25" s="53" t="e">
        <v>#N/A</v>
      </c>
      <c r="G25" s="53" t="s">
        <v>327</v>
      </c>
      <c r="H25" s="53" t="s">
        <v>425</v>
      </c>
      <c r="I25" s="53" t="s">
        <v>328</v>
      </c>
      <c r="J25" s="53" t="s">
        <v>329</v>
      </c>
      <c r="K25" s="53" t="s">
        <v>328</v>
      </c>
      <c r="L25" s="53" t="s">
        <v>330</v>
      </c>
      <c r="M25" s="53" t="s">
        <v>422</v>
      </c>
      <c r="N25" s="53" t="s">
        <v>422</v>
      </c>
      <c r="O25" s="53" t="s">
        <v>337</v>
      </c>
      <c r="P25" s="53" t="s">
        <v>426</v>
      </c>
      <c r="Q25" s="53" t="s">
        <v>352</v>
      </c>
      <c r="R25" s="53" t="s">
        <v>360</v>
      </c>
      <c r="S25" s="53" t="s">
        <v>328</v>
      </c>
      <c r="T25" s="53" t="s">
        <v>342</v>
      </c>
      <c r="U25" s="53" t="s">
        <v>343</v>
      </c>
      <c r="V25" s="53" t="s">
        <v>334</v>
      </c>
      <c r="W25" s="54" t="s">
        <v>328</v>
      </c>
      <c r="X25" s="53" t="s">
        <v>333</v>
      </c>
      <c r="Y25" s="53" t="s">
        <v>328</v>
      </c>
      <c r="Z25" s="53" t="s">
        <v>344</v>
      </c>
      <c r="AA25" s="53" t="s">
        <v>358</v>
      </c>
      <c r="AB25" s="53" t="s">
        <v>338</v>
      </c>
      <c r="AC25" s="53" t="s">
        <v>339</v>
      </c>
      <c r="AD25" s="53" t="s">
        <v>329</v>
      </c>
      <c r="AE25" s="53" t="s">
        <v>329</v>
      </c>
      <c r="AF25" s="53" t="s">
        <v>328</v>
      </c>
      <c r="AG25" s="53" t="s">
        <v>339</v>
      </c>
      <c r="AH25" s="53" t="s">
        <v>340</v>
      </c>
      <c r="AI25" s="53" t="s">
        <v>329</v>
      </c>
      <c r="AJ25" s="53" t="s">
        <v>328</v>
      </c>
      <c r="AK25" s="53" t="s">
        <v>341</v>
      </c>
    </row>
    <row r="26" spans="1:37" s="48" customFormat="1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</sheetData>
  <mergeCells count="1">
    <mergeCell ref="I1:K1"/>
  </mergeCells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T65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7" sqref="E7"/>
    </sheetView>
  </sheetViews>
  <sheetFormatPr defaultColWidth="9" defaultRowHeight="16.5" x14ac:dyDescent="0.3"/>
  <cols>
    <col min="1" max="1" width="11.375" style="2" bestFit="1" customWidth="1"/>
    <col min="2" max="3" width="11.375" style="2" customWidth="1"/>
    <col min="4" max="4" width="29.25" style="2" bestFit="1" customWidth="1"/>
    <col min="5" max="5" width="14.625" style="7" bestFit="1" customWidth="1"/>
    <col min="6" max="6" width="6.625" style="7" bestFit="1" customWidth="1"/>
    <col min="7" max="7" width="6.375" style="7" bestFit="1" customWidth="1"/>
    <col min="8" max="8" width="5.875" style="7" bestFit="1" customWidth="1"/>
    <col min="9" max="9" width="11.25" style="7" bestFit="1" customWidth="1"/>
    <col min="10" max="10" width="11.625" style="7" bestFit="1" customWidth="1"/>
    <col min="11" max="13" width="6.625" style="7" bestFit="1" customWidth="1"/>
    <col min="14" max="14" width="6.375" style="2" bestFit="1" customWidth="1"/>
    <col min="15" max="15" width="8" style="6" bestFit="1" customWidth="1"/>
    <col min="16" max="16" width="9.625" style="2" bestFit="1" customWidth="1"/>
    <col min="17" max="18" width="9.625" style="2" customWidth="1"/>
    <col min="19" max="19" width="16.375" style="2" bestFit="1" customWidth="1"/>
    <col min="20" max="20" width="57.875" style="2" bestFit="1" customWidth="1"/>
    <col min="21" max="16384" width="9" style="8"/>
  </cols>
  <sheetData>
    <row r="1" spans="1:20" ht="16.5" customHeight="1" x14ac:dyDescent="0.3">
      <c r="E1" s="240" t="s">
        <v>759</v>
      </c>
      <c r="F1" s="241"/>
      <c r="G1" s="241"/>
      <c r="H1" s="241"/>
      <c r="I1" s="241"/>
      <c r="J1" s="241"/>
      <c r="K1" s="241"/>
      <c r="L1" s="241"/>
      <c r="M1" s="242"/>
    </row>
    <row r="2" spans="1:20" ht="27" x14ac:dyDescent="0.3">
      <c r="A2" s="138" t="s">
        <v>0</v>
      </c>
      <c r="B2" s="155" t="s">
        <v>835</v>
      </c>
      <c r="C2" s="155" t="s">
        <v>819</v>
      </c>
      <c r="D2" s="138" t="s">
        <v>691</v>
      </c>
      <c r="E2" s="3" t="s">
        <v>131</v>
      </c>
      <c r="F2" s="3" t="s">
        <v>132</v>
      </c>
      <c r="G2" s="3" t="s">
        <v>133</v>
      </c>
      <c r="H2" s="3" t="s">
        <v>134</v>
      </c>
      <c r="I2" s="3" t="s">
        <v>135</v>
      </c>
      <c r="J2" s="3" t="s">
        <v>136</v>
      </c>
      <c r="K2" s="3" t="s">
        <v>137</v>
      </c>
      <c r="L2" s="3" t="s">
        <v>138</v>
      </c>
      <c r="M2" s="118" t="s">
        <v>140</v>
      </c>
      <c r="N2" s="145" t="s">
        <v>57</v>
      </c>
      <c r="O2" s="119" t="s">
        <v>760</v>
      </c>
      <c r="P2" s="15" t="s">
        <v>144</v>
      </c>
      <c r="Q2" s="161" t="s">
        <v>827</v>
      </c>
      <c r="R2" s="145" t="s">
        <v>811</v>
      </c>
      <c r="S2" s="144" t="s">
        <v>761</v>
      </c>
      <c r="T2" s="139" t="s">
        <v>285</v>
      </c>
    </row>
    <row r="3" spans="1:20" x14ac:dyDescent="0.3">
      <c r="A3" s="245" t="s">
        <v>11</v>
      </c>
      <c r="B3" s="158" t="s">
        <v>832</v>
      </c>
      <c r="C3" s="147" t="s">
        <v>812</v>
      </c>
      <c r="D3" s="127" t="s">
        <v>9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1">
        <f t="shared" ref="M3:M10" si="0">SUM(E3+G3+J3+L3)</f>
        <v>0</v>
      </c>
      <c r="N3" s="11" t="s">
        <v>56</v>
      </c>
      <c r="O3" s="4">
        <f>M3/요약!$C$7/22</f>
        <v>0</v>
      </c>
      <c r="P3" s="4">
        <f>M3/요약!$C$2/22</f>
        <v>0</v>
      </c>
      <c r="Q3" s="162">
        <f>O3+P3</f>
        <v>0</v>
      </c>
      <c r="R3" s="4"/>
      <c r="S3" s="40"/>
      <c r="T3" s="40"/>
    </row>
    <row r="4" spans="1:20" x14ac:dyDescent="0.3">
      <c r="A4" s="246"/>
      <c r="B4" s="158" t="s">
        <v>832</v>
      </c>
      <c r="C4" s="147" t="s">
        <v>818</v>
      </c>
      <c r="D4" s="127" t="s">
        <v>7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1">
        <f t="shared" si="0"/>
        <v>0</v>
      </c>
      <c r="N4" s="47" t="s">
        <v>56</v>
      </c>
      <c r="O4" s="4">
        <f>M4/요약!$C$7/22</f>
        <v>0</v>
      </c>
      <c r="P4" s="4">
        <f>M4/요약!$C$2/22</f>
        <v>0</v>
      </c>
      <c r="Q4" s="162">
        <f t="shared" ref="Q4:Q65" si="1">O4+P4</f>
        <v>0</v>
      </c>
      <c r="R4" s="4"/>
      <c r="S4" s="40"/>
      <c r="T4" s="40"/>
    </row>
    <row r="5" spans="1:20" x14ac:dyDescent="0.3">
      <c r="A5" s="246"/>
      <c r="B5" s="158" t="s">
        <v>832</v>
      </c>
      <c r="C5" s="147" t="s">
        <v>812</v>
      </c>
      <c r="D5" s="127" t="s">
        <v>2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1">
        <f t="shared" si="0"/>
        <v>0</v>
      </c>
      <c r="N5" s="11" t="s">
        <v>56</v>
      </c>
      <c r="O5" s="4">
        <f>M5/요약!$C$7/22</f>
        <v>0</v>
      </c>
      <c r="P5" s="4">
        <f>M5/요약!$C$2/22</f>
        <v>0</v>
      </c>
      <c r="Q5" s="162">
        <f t="shared" si="1"/>
        <v>0</v>
      </c>
      <c r="R5" s="4"/>
      <c r="S5" s="40"/>
      <c r="T5" s="40"/>
    </row>
    <row r="6" spans="1:20" hidden="1" x14ac:dyDescent="0.3">
      <c r="A6" s="246"/>
      <c r="B6" s="199" t="s">
        <v>880</v>
      </c>
      <c r="C6" s="199" t="s">
        <v>812</v>
      </c>
      <c r="D6" s="200" t="s">
        <v>6</v>
      </c>
      <c r="E6" s="201">
        <v>0</v>
      </c>
      <c r="F6" s="201">
        <v>0</v>
      </c>
      <c r="G6" s="201">
        <v>0</v>
      </c>
      <c r="H6" s="201">
        <v>0</v>
      </c>
      <c r="I6" s="201">
        <v>0</v>
      </c>
      <c r="J6" s="201">
        <v>0</v>
      </c>
      <c r="K6" s="201">
        <v>0</v>
      </c>
      <c r="L6" s="201">
        <v>0</v>
      </c>
      <c r="M6" s="202">
        <f t="shared" si="0"/>
        <v>0</v>
      </c>
      <c r="N6" s="207" t="s">
        <v>56</v>
      </c>
      <c r="O6" s="208">
        <f>M6/요약!$C$7/22</f>
        <v>0</v>
      </c>
      <c r="P6" s="208">
        <f>M6/요약!$C$2/22</f>
        <v>0</v>
      </c>
      <c r="Q6" s="204">
        <f t="shared" si="1"/>
        <v>0</v>
      </c>
      <c r="R6" s="208"/>
      <c r="S6" s="208"/>
      <c r="T6" s="208"/>
    </row>
    <row r="7" spans="1:20" x14ac:dyDescent="0.3">
      <c r="A7" s="246"/>
      <c r="B7" s="158" t="s">
        <v>832</v>
      </c>
      <c r="C7" s="147" t="s">
        <v>812</v>
      </c>
      <c r="D7" s="127" t="s">
        <v>8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141">
        <v>1</v>
      </c>
      <c r="K7" s="20">
        <v>0</v>
      </c>
      <c r="L7" s="20">
        <v>0</v>
      </c>
      <c r="M7" s="21">
        <f t="shared" si="0"/>
        <v>1</v>
      </c>
      <c r="N7" s="11" t="s">
        <v>56</v>
      </c>
      <c r="O7" s="4">
        <f>M7/요약!$C$7/22</f>
        <v>3.7878787878787876E-3</v>
      </c>
      <c r="P7" s="4">
        <f>M7/요약!$C$2/22</f>
        <v>4.5454545454545461E-3</v>
      </c>
      <c r="Q7" s="162">
        <f t="shared" si="1"/>
        <v>8.3333333333333332E-3</v>
      </c>
      <c r="R7" s="4"/>
      <c r="S7" s="40"/>
      <c r="T7" s="40"/>
    </row>
    <row r="8" spans="1:20" x14ac:dyDescent="0.3">
      <c r="A8" s="246"/>
      <c r="B8" s="158" t="s">
        <v>832</v>
      </c>
      <c r="C8" s="147" t="s">
        <v>812</v>
      </c>
      <c r="D8" s="127" t="s">
        <v>771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1">
        <f t="shared" si="0"/>
        <v>0</v>
      </c>
      <c r="N8" s="11" t="s">
        <v>56</v>
      </c>
      <c r="O8" s="4">
        <f>M8/요약!$C$7/22</f>
        <v>0</v>
      </c>
      <c r="P8" s="4">
        <f>M8/요약!$C$2/22</f>
        <v>0</v>
      </c>
      <c r="Q8" s="162">
        <f t="shared" si="1"/>
        <v>0</v>
      </c>
      <c r="R8" s="4"/>
      <c r="S8" s="40"/>
      <c r="T8" s="40"/>
    </row>
    <row r="9" spans="1:20" x14ac:dyDescent="0.3">
      <c r="A9" s="246"/>
      <c r="B9" s="158" t="s">
        <v>832</v>
      </c>
      <c r="C9" s="147" t="s">
        <v>812</v>
      </c>
      <c r="D9" s="127" t="s">
        <v>781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1">
        <f t="shared" si="0"/>
        <v>0</v>
      </c>
      <c r="N9" s="11" t="s">
        <v>56</v>
      </c>
      <c r="O9" s="4">
        <f>M9/요약!$C$7/22</f>
        <v>0</v>
      </c>
      <c r="P9" s="4">
        <f>M9/요약!$C$2/22</f>
        <v>0</v>
      </c>
      <c r="Q9" s="162">
        <f t="shared" si="1"/>
        <v>0</v>
      </c>
      <c r="R9" s="4"/>
      <c r="S9" s="40"/>
      <c r="T9" s="40"/>
    </row>
    <row r="10" spans="1:20" x14ac:dyDescent="0.3">
      <c r="A10" s="246"/>
      <c r="B10" s="158" t="s">
        <v>832</v>
      </c>
      <c r="C10" s="147" t="s">
        <v>812</v>
      </c>
      <c r="D10" s="127" t="s">
        <v>772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1">
        <f t="shared" si="0"/>
        <v>0</v>
      </c>
      <c r="N10" s="11" t="s">
        <v>56</v>
      </c>
      <c r="O10" s="4">
        <f>M10/요약!$C$7/22</f>
        <v>0</v>
      </c>
      <c r="P10" s="4">
        <f>M10/요약!$C$2/22</f>
        <v>0</v>
      </c>
      <c r="Q10" s="162">
        <f t="shared" si="1"/>
        <v>0</v>
      </c>
      <c r="R10" s="4"/>
      <c r="S10" s="40"/>
      <c r="T10" s="40"/>
    </row>
    <row r="11" spans="1:20" ht="67.5" x14ac:dyDescent="0.3">
      <c r="A11" s="245" t="s">
        <v>12</v>
      </c>
      <c r="B11" s="158" t="s">
        <v>832</v>
      </c>
      <c r="C11" s="147" t="s">
        <v>818</v>
      </c>
      <c r="D11" s="127" t="s">
        <v>7</v>
      </c>
      <c r="E11" s="20">
        <v>404</v>
      </c>
      <c r="F11" s="20">
        <v>871</v>
      </c>
      <c r="G11" s="20">
        <v>4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1">
        <f t="shared" ref="M11:M42" si="2">SUM(E11+G11+J11+L11)</f>
        <v>408</v>
      </c>
      <c r="N11" s="10" t="s">
        <v>66</v>
      </c>
      <c r="O11" s="17">
        <v>0</v>
      </c>
      <c r="P11" s="17">
        <v>0</v>
      </c>
      <c r="Q11" s="162">
        <f t="shared" si="1"/>
        <v>0</v>
      </c>
      <c r="R11" s="17">
        <v>2</v>
      </c>
      <c r="S11" s="131" t="s">
        <v>802</v>
      </c>
      <c r="T11" s="81" t="s">
        <v>810</v>
      </c>
    </row>
    <row r="12" spans="1:20" x14ac:dyDescent="0.3">
      <c r="A12" s="246"/>
      <c r="B12" s="158" t="s">
        <v>832</v>
      </c>
      <c r="C12" s="147" t="s">
        <v>812</v>
      </c>
      <c r="D12" s="127" t="s">
        <v>2</v>
      </c>
      <c r="E12" s="20">
        <v>60</v>
      </c>
      <c r="F12" s="20">
        <v>509</v>
      </c>
      <c r="G12" s="20">
        <v>0</v>
      </c>
      <c r="H12" s="20">
        <v>2</v>
      </c>
      <c r="I12" s="20">
        <v>122</v>
      </c>
      <c r="J12" s="20">
        <v>0</v>
      </c>
      <c r="K12" s="20">
        <v>0</v>
      </c>
      <c r="L12" s="20">
        <v>0</v>
      </c>
      <c r="M12" s="21">
        <f t="shared" si="2"/>
        <v>60</v>
      </c>
      <c r="N12" s="10" t="s">
        <v>66</v>
      </c>
      <c r="O12" s="17">
        <f>M12/요약!$C$6/22</f>
        <v>0.38961038961038957</v>
      </c>
      <c r="P12" s="17">
        <f>M12/요약!$C$2/22</f>
        <v>0.27272727272727271</v>
      </c>
      <c r="Q12" s="162">
        <f t="shared" si="1"/>
        <v>0.66233766233766223</v>
      </c>
      <c r="R12" s="17"/>
      <c r="S12" s="41"/>
      <c r="T12" s="41"/>
    </row>
    <row r="13" spans="1:20" ht="40.5" hidden="1" x14ac:dyDescent="0.3">
      <c r="A13" s="246"/>
      <c r="B13" s="199" t="s">
        <v>880</v>
      </c>
      <c r="C13" s="199" t="s">
        <v>812</v>
      </c>
      <c r="D13" s="200" t="s">
        <v>6</v>
      </c>
      <c r="E13" s="201">
        <v>386</v>
      </c>
      <c r="F13" s="201">
        <v>2</v>
      </c>
      <c r="G13" s="201">
        <v>81</v>
      </c>
      <c r="H13" s="201">
        <v>0</v>
      </c>
      <c r="I13" s="201">
        <v>0</v>
      </c>
      <c r="J13" s="201">
        <v>88</v>
      </c>
      <c r="K13" s="201">
        <v>46</v>
      </c>
      <c r="L13" s="201">
        <v>0</v>
      </c>
      <c r="M13" s="202">
        <f t="shared" si="2"/>
        <v>555</v>
      </c>
      <c r="N13" s="203" t="s">
        <v>66</v>
      </c>
      <c r="O13" s="204">
        <f>M13/요약!$C$6/22</f>
        <v>3.6038961038961044</v>
      </c>
      <c r="P13" s="204">
        <f>M13/요약!$C$2/22</f>
        <v>2.5227272727272729</v>
      </c>
      <c r="Q13" s="204">
        <v>0</v>
      </c>
      <c r="R13" s="204"/>
      <c r="S13" s="205" t="s">
        <v>871</v>
      </c>
      <c r="T13" s="206" t="s">
        <v>870</v>
      </c>
    </row>
    <row r="14" spans="1:20" x14ac:dyDescent="0.3">
      <c r="A14" s="246"/>
      <c r="B14" s="158" t="s">
        <v>832</v>
      </c>
      <c r="C14" s="147" t="s">
        <v>812</v>
      </c>
      <c r="D14" s="127" t="s">
        <v>8</v>
      </c>
      <c r="E14" s="20">
        <v>51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1">
        <f t="shared" si="2"/>
        <v>51</v>
      </c>
      <c r="N14" s="10" t="s">
        <v>55</v>
      </c>
      <c r="O14" s="17">
        <f>M14/요약!$C$6/22</f>
        <v>0.33116883116883117</v>
      </c>
      <c r="P14" s="17">
        <f>M14/요약!$C$2/22</f>
        <v>0.23181818181818181</v>
      </c>
      <c r="Q14" s="162">
        <f t="shared" si="1"/>
        <v>0.56298701298701292</v>
      </c>
      <c r="R14" s="17"/>
      <c r="S14" s="41"/>
      <c r="T14" s="41"/>
    </row>
    <row r="15" spans="1:20" ht="40.5" x14ac:dyDescent="0.3">
      <c r="A15" s="246" t="s">
        <v>129</v>
      </c>
      <c r="B15" s="158" t="s">
        <v>832</v>
      </c>
      <c r="C15" s="147" t="s">
        <v>812</v>
      </c>
      <c r="D15" s="127" t="s">
        <v>9</v>
      </c>
      <c r="E15" s="141">
        <v>1217</v>
      </c>
      <c r="F15" s="20">
        <v>133</v>
      </c>
      <c r="G15" s="20">
        <v>13</v>
      </c>
      <c r="H15" s="20">
        <v>0</v>
      </c>
      <c r="I15" s="20">
        <v>0</v>
      </c>
      <c r="J15" s="141">
        <v>8</v>
      </c>
      <c r="K15" s="20">
        <v>379</v>
      </c>
      <c r="L15" s="20"/>
      <c r="M15" s="142">
        <f t="shared" si="2"/>
        <v>1238</v>
      </c>
      <c r="N15" s="10" t="s">
        <v>56</v>
      </c>
      <c r="O15" s="17">
        <f>M15/요약!$C$7/22</f>
        <v>4.6893939393939394</v>
      </c>
      <c r="P15" s="17">
        <f>M15/요약!$C$2/22</f>
        <v>5.627272727272727</v>
      </c>
      <c r="Q15" s="162">
        <v>8</v>
      </c>
      <c r="R15" s="17">
        <v>1</v>
      </c>
      <c r="S15" s="131" t="s">
        <v>879</v>
      </c>
      <c r="T15" s="81" t="s">
        <v>866</v>
      </c>
    </row>
    <row r="16" spans="1:20" x14ac:dyDescent="0.3">
      <c r="A16" s="246"/>
      <c r="B16" s="158" t="s">
        <v>832</v>
      </c>
      <c r="C16" s="147" t="s">
        <v>812</v>
      </c>
      <c r="D16" s="127" t="s">
        <v>771</v>
      </c>
      <c r="E16" s="20">
        <v>178</v>
      </c>
      <c r="F16" s="20">
        <v>34</v>
      </c>
      <c r="G16" s="20">
        <v>0</v>
      </c>
      <c r="H16" s="20">
        <v>9</v>
      </c>
      <c r="I16" s="20">
        <v>0</v>
      </c>
      <c r="J16" s="20">
        <v>0</v>
      </c>
      <c r="K16" s="20">
        <v>30</v>
      </c>
      <c r="L16" s="20">
        <v>42</v>
      </c>
      <c r="M16" s="21">
        <f t="shared" si="2"/>
        <v>220</v>
      </c>
      <c r="N16" s="10" t="s">
        <v>70</v>
      </c>
      <c r="O16" s="17">
        <f>M16/요약!$C$7/22</f>
        <v>0.83333333333333326</v>
      </c>
      <c r="P16" s="17">
        <f>M16/요약!$C$2/22</f>
        <v>1</v>
      </c>
      <c r="Q16" s="162">
        <f t="shared" si="1"/>
        <v>1.8333333333333333</v>
      </c>
      <c r="R16" s="17"/>
      <c r="S16" s="41"/>
      <c r="T16" s="41"/>
    </row>
    <row r="17" spans="1:20" x14ac:dyDescent="0.3">
      <c r="A17" s="246"/>
      <c r="B17" s="158" t="s">
        <v>832</v>
      </c>
      <c r="C17" s="147" t="s">
        <v>812</v>
      </c>
      <c r="D17" s="127" t="s">
        <v>781</v>
      </c>
      <c r="E17" s="20">
        <v>263</v>
      </c>
      <c r="F17" s="20">
        <v>885</v>
      </c>
      <c r="G17" s="20">
        <v>46</v>
      </c>
      <c r="H17" s="20">
        <v>49</v>
      </c>
      <c r="I17" s="20">
        <v>0</v>
      </c>
      <c r="J17" s="20">
        <v>0</v>
      </c>
      <c r="K17" s="20">
        <v>175</v>
      </c>
      <c r="L17" s="20">
        <v>0</v>
      </c>
      <c r="M17" s="21">
        <f t="shared" si="2"/>
        <v>309</v>
      </c>
      <c r="N17" s="10" t="s">
        <v>70</v>
      </c>
      <c r="O17" s="17">
        <f>M17/요약!$C$7/22</f>
        <v>1.1704545454545454</v>
      </c>
      <c r="P17" s="17">
        <f>M17/요약!$C$2/22</f>
        <v>1.4045454545454545</v>
      </c>
      <c r="Q17" s="162">
        <f t="shared" si="1"/>
        <v>2.5750000000000002</v>
      </c>
      <c r="R17" s="17"/>
      <c r="S17" s="41"/>
      <c r="T17" s="80" t="s">
        <v>795</v>
      </c>
    </row>
    <row r="18" spans="1:20" x14ac:dyDescent="0.3">
      <c r="A18" s="246"/>
      <c r="B18" s="158" t="s">
        <v>832</v>
      </c>
      <c r="C18" s="147" t="s">
        <v>812</v>
      </c>
      <c r="D18" s="127" t="s">
        <v>772</v>
      </c>
      <c r="E18" s="20">
        <v>138</v>
      </c>
      <c r="F18" s="20">
        <v>54</v>
      </c>
      <c r="G18" s="20">
        <v>33</v>
      </c>
      <c r="H18" s="20">
        <v>0</v>
      </c>
      <c r="I18" s="20">
        <v>0</v>
      </c>
      <c r="J18" s="20">
        <v>0</v>
      </c>
      <c r="K18" s="20">
        <v>61</v>
      </c>
      <c r="L18" s="20">
        <v>71</v>
      </c>
      <c r="M18" s="21">
        <f t="shared" si="2"/>
        <v>242</v>
      </c>
      <c r="N18" s="10" t="s">
        <v>56</v>
      </c>
      <c r="O18" s="17">
        <f>M18/요약!$C$7/22</f>
        <v>0.91666666666666674</v>
      </c>
      <c r="P18" s="17">
        <f>M18/요약!$C$2/22</f>
        <v>1.0999999999999999</v>
      </c>
      <c r="Q18" s="162">
        <f t="shared" si="1"/>
        <v>2.0166666666666666</v>
      </c>
      <c r="R18" s="17"/>
      <c r="S18" s="41"/>
      <c r="T18" s="41"/>
    </row>
    <row r="19" spans="1:20" ht="41.25" hidden="1" customHeight="1" x14ac:dyDescent="0.3">
      <c r="A19" s="247" t="s">
        <v>14</v>
      </c>
      <c r="B19" s="159" t="s">
        <v>834</v>
      </c>
      <c r="C19" s="163" t="s">
        <v>813</v>
      </c>
      <c r="D19" s="164" t="s">
        <v>744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6">
        <f t="shared" si="2"/>
        <v>0</v>
      </c>
      <c r="N19" s="63" t="s">
        <v>56</v>
      </c>
      <c r="O19" s="107">
        <f>M19/요약!$C$7/22</f>
        <v>0</v>
      </c>
      <c r="P19" s="107">
        <v>0</v>
      </c>
      <c r="Q19" s="167">
        <f t="shared" si="1"/>
        <v>0</v>
      </c>
      <c r="R19" s="107"/>
      <c r="S19" s="63" t="s">
        <v>802</v>
      </c>
      <c r="T19" s="168" t="s">
        <v>803</v>
      </c>
    </row>
    <row r="20" spans="1:20" hidden="1" x14ac:dyDescent="0.3">
      <c r="A20" s="247"/>
      <c r="B20" s="159" t="s">
        <v>834</v>
      </c>
      <c r="C20" s="163" t="s">
        <v>813</v>
      </c>
      <c r="D20" s="164" t="s">
        <v>745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6">
        <f t="shared" si="2"/>
        <v>0</v>
      </c>
      <c r="N20" s="63" t="s">
        <v>56</v>
      </c>
      <c r="O20" s="107">
        <f>M20/요약!$C$7/22</f>
        <v>0</v>
      </c>
      <c r="P20" s="107">
        <f>M20/요약!$C$2/22</f>
        <v>0</v>
      </c>
      <c r="Q20" s="167">
        <f t="shared" si="1"/>
        <v>0</v>
      </c>
      <c r="R20" s="107"/>
      <c r="S20" s="107"/>
      <c r="T20" s="107"/>
    </row>
    <row r="21" spans="1:20" hidden="1" x14ac:dyDescent="0.3">
      <c r="A21" s="247"/>
      <c r="B21" s="159" t="s">
        <v>834</v>
      </c>
      <c r="C21" s="163" t="s">
        <v>813</v>
      </c>
      <c r="D21" s="164" t="s">
        <v>746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6">
        <f t="shared" si="2"/>
        <v>0</v>
      </c>
      <c r="N21" s="63" t="s">
        <v>56</v>
      </c>
      <c r="O21" s="107">
        <f>M21/요약!$C$7/22</f>
        <v>0</v>
      </c>
      <c r="P21" s="107">
        <f>M21/요약!$C$2/22</f>
        <v>0</v>
      </c>
      <c r="Q21" s="167">
        <f t="shared" si="1"/>
        <v>0</v>
      </c>
      <c r="R21" s="107"/>
      <c r="S21" s="107"/>
      <c r="T21" s="107"/>
    </row>
    <row r="22" spans="1:20" hidden="1" x14ac:dyDescent="0.3">
      <c r="A22" s="247"/>
      <c r="B22" s="159" t="s">
        <v>834</v>
      </c>
      <c r="C22" s="163" t="s">
        <v>813</v>
      </c>
      <c r="D22" s="164" t="s">
        <v>723</v>
      </c>
      <c r="E22" s="165">
        <v>0</v>
      </c>
      <c r="F22" s="165">
        <v>0</v>
      </c>
      <c r="G22" s="165">
        <v>0</v>
      </c>
      <c r="H22" s="165">
        <v>0</v>
      </c>
      <c r="I22" s="165">
        <v>0</v>
      </c>
      <c r="J22" s="165">
        <v>0</v>
      </c>
      <c r="K22" s="165">
        <v>0</v>
      </c>
      <c r="L22" s="165">
        <v>0</v>
      </c>
      <c r="M22" s="166">
        <f t="shared" si="2"/>
        <v>0</v>
      </c>
      <c r="N22" s="63" t="s">
        <v>56</v>
      </c>
      <c r="O22" s="107">
        <f>M22/요약!$C$7/22</f>
        <v>0</v>
      </c>
      <c r="P22" s="107">
        <f>M22/요약!$C$2/22</f>
        <v>0</v>
      </c>
      <c r="Q22" s="167">
        <f t="shared" si="1"/>
        <v>0</v>
      </c>
      <c r="R22" s="107"/>
      <c r="S22" s="107"/>
      <c r="T22" s="107"/>
    </row>
    <row r="23" spans="1:20" hidden="1" x14ac:dyDescent="0.3">
      <c r="A23" s="247"/>
      <c r="B23" s="159" t="s">
        <v>834</v>
      </c>
      <c r="C23" s="163" t="s">
        <v>813</v>
      </c>
      <c r="D23" s="164" t="s">
        <v>747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6">
        <f t="shared" si="2"/>
        <v>0</v>
      </c>
      <c r="N23" s="63" t="s">
        <v>56</v>
      </c>
      <c r="O23" s="107">
        <f>M23/요약!$C$7/22</f>
        <v>0</v>
      </c>
      <c r="P23" s="107">
        <f>M23/요약!$C$2/22</f>
        <v>0</v>
      </c>
      <c r="Q23" s="167">
        <f t="shared" si="1"/>
        <v>0</v>
      </c>
      <c r="R23" s="107"/>
      <c r="S23" s="107"/>
      <c r="T23" s="107"/>
    </row>
    <row r="24" spans="1:20" hidden="1" x14ac:dyDescent="0.3">
      <c r="A24" s="247"/>
      <c r="B24" s="192" t="s">
        <v>834</v>
      </c>
      <c r="C24" s="163" t="s">
        <v>71</v>
      </c>
      <c r="D24" s="164" t="s">
        <v>748</v>
      </c>
      <c r="E24" s="165">
        <v>0</v>
      </c>
      <c r="F24" s="165">
        <v>0</v>
      </c>
      <c r="G24" s="165">
        <v>0</v>
      </c>
      <c r="H24" s="165">
        <v>0</v>
      </c>
      <c r="I24" s="165">
        <v>0</v>
      </c>
      <c r="J24" s="165">
        <v>0</v>
      </c>
      <c r="K24" s="165">
        <v>0</v>
      </c>
      <c r="L24" s="165">
        <v>0</v>
      </c>
      <c r="M24" s="166">
        <f t="shared" si="2"/>
        <v>0</v>
      </c>
      <c r="N24" s="63" t="s">
        <v>56</v>
      </c>
      <c r="O24" s="107">
        <f>M24/요약!$C$7/22</f>
        <v>0</v>
      </c>
      <c r="P24" s="107">
        <f>M24/요약!$C$2/22</f>
        <v>0</v>
      </c>
      <c r="Q24" s="167">
        <f t="shared" si="1"/>
        <v>0</v>
      </c>
      <c r="R24" s="107"/>
      <c r="S24" s="107"/>
      <c r="T24" s="107"/>
    </row>
    <row r="25" spans="1:20" hidden="1" x14ac:dyDescent="0.3">
      <c r="A25" s="247"/>
      <c r="B25" s="159" t="s">
        <v>834</v>
      </c>
      <c r="C25" s="163" t="s">
        <v>813</v>
      </c>
      <c r="D25" s="164" t="s">
        <v>728</v>
      </c>
      <c r="E25" s="165">
        <v>0</v>
      </c>
      <c r="F25" s="165">
        <v>0</v>
      </c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6">
        <f t="shared" si="2"/>
        <v>0</v>
      </c>
      <c r="N25" s="63" t="s">
        <v>56</v>
      </c>
      <c r="O25" s="107">
        <f>M25/요약!$C$7/22</f>
        <v>0</v>
      </c>
      <c r="P25" s="107">
        <f>M25/요약!$C$2/22</f>
        <v>0</v>
      </c>
      <c r="Q25" s="167">
        <f t="shared" si="1"/>
        <v>0</v>
      </c>
      <c r="R25" s="107"/>
      <c r="S25" s="107"/>
      <c r="T25" s="107"/>
    </row>
    <row r="26" spans="1:20" hidden="1" x14ac:dyDescent="0.3">
      <c r="A26" s="247"/>
      <c r="B26" s="159" t="s">
        <v>834</v>
      </c>
      <c r="C26" s="163" t="s">
        <v>821</v>
      </c>
      <c r="D26" s="164" t="s">
        <v>730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88</v>
      </c>
      <c r="M26" s="166">
        <f t="shared" si="2"/>
        <v>88</v>
      </c>
      <c r="N26" s="63" t="s">
        <v>66</v>
      </c>
      <c r="O26" s="167">
        <v>0</v>
      </c>
      <c r="P26" s="167">
        <v>0</v>
      </c>
      <c r="Q26" s="167">
        <v>0</v>
      </c>
      <c r="R26" s="167">
        <v>0</v>
      </c>
      <c r="S26" s="63" t="s">
        <v>830</v>
      </c>
      <c r="T26" s="107" t="s">
        <v>764</v>
      </c>
    </row>
    <row r="27" spans="1:20" hidden="1" x14ac:dyDescent="0.3">
      <c r="A27" s="247"/>
      <c r="B27" s="159" t="s">
        <v>834</v>
      </c>
      <c r="C27" s="163" t="s">
        <v>813</v>
      </c>
      <c r="D27" s="164" t="s">
        <v>753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  <c r="M27" s="166">
        <f t="shared" si="2"/>
        <v>0</v>
      </c>
      <c r="N27" s="63" t="s">
        <v>56</v>
      </c>
      <c r="O27" s="107">
        <f>M27/요약!$C$7/22</f>
        <v>0</v>
      </c>
      <c r="P27" s="107">
        <f>M27/요약!$C$2/22</f>
        <v>0</v>
      </c>
      <c r="Q27" s="167">
        <f t="shared" si="1"/>
        <v>0</v>
      </c>
      <c r="R27" s="107"/>
      <c r="S27" s="107"/>
      <c r="T27" s="107"/>
    </row>
    <row r="28" spans="1:20" x14ac:dyDescent="0.3">
      <c r="A28" s="247"/>
      <c r="B28" s="159" t="s">
        <v>832</v>
      </c>
      <c r="C28" s="148" t="s">
        <v>71</v>
      </c>
      <c r="D28" s="9" t="s">
        <v>754</v>
      </c>
      <c r="E28" s="20">
        <v>0</v>
      </c>
      <c r="F28" s="20">
        <v>0</v>
      </c>
      <c r="G28" s="20">
        <v>0</v>
      </c>
      <c r="H28" s="20">
        <v>3</v>
      </c>
      <c r="I28" s="20">
        <v>0</v>
      </c>
      <c r="J28" s="20">
        <v>0</v>
      </c>
      <c r="K28" s="20">
        <v>0</v>
      </c>
      <c r="L28" s="20">
        <v>0</v>
      </c>
      <c r="M28" s="21">
        <f t="shared" si="2"/>
        <v>0</v>
      </c>
      <c r="N28" s="11" t="s">
        <v>56</v>
      </c>
      <c r="O28" s="4">
        <f>M28/요약!$C$7/22</f>
        <v>0</v>
      </c>
      <c r="P28" s="4">
        <f>M28/요약!$C$2/22</f>
        <v>0</v>
      </c>
      <c r="Q28" s="162">
        <f t="shared" si="1"/>
        <v>0</v>
      </c>
      <c r="R28" s="4"/>
      <c r="S28" s="40"/>
      <c r="T28" s="40"/>
    </row>
    <row r="29" spans="1:20" x14ac:dyDescent="0.3">
      <c r="A29" s="247"/>
      <c r="B29" s="159" t="s">
        <v>832</v>
      </c>
      <c r="C29" s="148" t="s">
        <v>71</v>
      </c>
      <c r="D29" s="9" t="s">
        <v>755</v>
      </c>
      <c r="E29" s="20">
        <v>0</v>
      </c>
      <c r="F29" s="20">
        <v>0</v>
      </c>
      <c r="G29" s="20">
        <v>0</v>
      </c>
      <c r="H29" s="20">
        <v>7</v>
      </c>
      <c r="I29" s="20">
        <v>0</v>
      </c>
      <c r="J29" s="20">
        <v>0</v>
      </c>
      <c r="K29" s="20">
        <v>0</v>
      </c>
      <c r="L29" s="20">
        <v>0</v>
      </c>
      <c r="M29" s="21">
        <f t="shared" si="2"/>
        <v>0</v>
      </c>
      <c r="N29" s="11" t="s">
        <v>56</v>
      </c>
      <c r="O29" s="4">
        <f>M29/요약!$C$7/22</f>
        <v>0</v>
      </c>
      <c r="P29" s="4">
        <f>M29/요약!$C$2/22</f>
        <v>0</v>
      </c>
      <c r="Q29" s="162">
        <f t="shared" si="1"/>
        <v>0</v>
      </c>
      <c r="R29" s="4"/>
      <c r="S29" s="40"/>
      <c r="T29" s="40"/>
    </row>
    <row r="30" spans="1:20" hidden="1" x14ac:dyDescent="0.3">
      <c r="A30" s="247"/>
      <c r="B30" s="159" t="s">
        <v>834</v>
      </c>
      <c r="C30" s="163" t="s">
        <v>813</v>
      </c>
      <c r="D30" s="164" t="s">
        <v>756</v>
      </c>
      <c r="E30" s="165">
        <v>0</v>
      </c>
      <c r="F30" s="165">
        <v>0</v>
      </c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5">
        <v>0</v>
      </c>
      <c r="M30" s="166">
        <f t="shared" si="2"/>
        <v>0</v>
      </c>
      <c r="N30" s="63" t="s">
        <v>56</v>
      </c>
      <c r="O30" s="107">
        <f>M30/요약!$C$7/22</f>
        <v>0</v>
      </c>
      <c r="P30" s="107">
        <f>M30/요약!$C$2/22</f>
        <v>0</v>
      </c>
      <c r="Q30" s="167">
        <f t="shared" si="1"/>
        <v>0</v>
      </c>
      <c r="R30" s="107"/>
      <c r="S30" s="107"/>
      <c r="T30" s="107"/>
    </row>
    <row r="31" spans="1:20" hidden="1" x14ac:dyDescent="0.3">
      <c r="A31" s="247"/>
      <c r="B31" s="159" t="s">
        <v>834</v>
      </c>
      <c r="C31" s="163" t="s">
        <v>813</v>
      </c>
      <c r="D31" s="164" t="s">
        <v>757</v>
      </c>
      <c r="E31" s="165">
        <v>0</v>
      </c>
      <c r="F31" s="165">
        <v>0</v>
      </c>
      <c r="G31" s="165">
        <v>0</v>
      </c>
      <c r="H31" s="165">
        <v>0</v>
      </c>
      <c r="I31" s="165">
        <v>0</v>
      </c>
      <c r="J31" s="165">
        <v>0</v>
      </c>
      <c r="K31" s="165">
        <v>0</v>
      </c>
      <c r="L31" s="165">
        <v>0</v>
      </c>
      <c r="M31" s="166">
        <f t="shared" si="2"/>
        <v>0</v>
      </c>
      <c r="N31" s="63" t="s">
        <v>56</v>
      </c>
      <c r="O31" s="107">
        <f>M31/요약!$C$7/22</f>
        <v>0</v>
      </c>
      <c r="P31" s="107">
        <f>M31/요약!$C$2/22</f>
        <v>0</v>
      </c>
      <c r="Q31" s="167">
        <f t="shared" si="1"/>
        <v>0</v>
      </c>
      <c r="R31" s="107"/>
      <c r="S31" s="107"/>
      <c r="T31" s="107"/>
    </row>
    <row r="32" spans="1:20" hidden="1" x14ac:dyDescent="0.3">
      <c r="A32" s="247"/>
      <c r="B32" s="188" t="s">
        <v>834</v>
      </c>
      <c r="C32" s="163" t="s">
        <v>814</v>
      </c>
      <c r="D32" s="164" t="s">
        <v>715</v>
      </c>
      <c r="E32" s="165">
        <v>0</v>
      </c>
      <c r="F32" s="165">
        <v>0</v>
      </c>
      <c r="G32" s="165">
        <v>0</v>
      </c>
      <c r="H32" s="165">
        <v>0</v>
      </c>
      <c r="I32" s="165">
        <v>0</v>
      </c>
      <c r="J32" s="165">
        <v>0</v>
      </c>
      <c r="K32" s="165">
        <v>0</v>
      </c>
      <c r="L32" s="165">
        <v>0</v>
      </c>
      <c r="M32" s="166">
        <f t="shared" si="2"/>
        <v>0</v>
      </c>
      <c r="N32" s="63" t="s">
        <v>56</v>
      </c>
      <c r="O32" s="107">
        <f>M32/요약!$C$7/22</f>
        <v>0</v>
      </c>
      <c r="P32" s="107">
        <f>M32/요약!$C$2/22</f>
        <v>0</v>
      </c>
      <c r="Q32" s="167">
        <f t="shared" si="1"/>
        <v>0</v>
      </c>
      <c r="R32" s="107"/>
      <c r="S32" s="107"/>
      <c r="T32" s="107"/>
    </row>
    <row r="33" spans="1:20" hidden="1" x14ac:dyDescent="0.3">
      <c r="A33" s="247"/>
      <c r="B33" s="159" t="s">
        <v>834</v>
      </c>
      <c r="C33" s="163" t="s">
        <v>813</v>
      </c>
      <c r="D33" s="164" t="s">
        <v>758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  <c r="J33" s="165">
        <v>0</v>
      </c>
      <c r="K33" s="165">
        <v>0</v>
      </c>
      <c r="L33" s="165">
        <v>0</v>
      </c>
      <c r="M33" s="166">
        <f t="shared" si="2"/>
        <v>0</v>
      </c>
      <c r="N33" s="63" t="s">
        <v>56</v>
      </c>
      <c r="O33" s="107">
        <f>M33/요약!$C$7/22</f>
        <v>0</v>
      </c>
      <c r="P33" s="107">
        <f>M33/요약!$C$2/22</f>
        <v>0</v>
      </c>
      <c r="Q33" s="167">
        <f t="shared" si="1"/>
        <v>0</v>
      </c>
      <c r="R33" s="107"/>
      <c r="S33" s="107"/>
      <c r="T33" s="107"/>
    </row>
    <row r="34" spans="1:20" x14ac:dyDescent="0.3">
      <c r="A34" s="247"/>
      <c r="B34" s="190" t="s">
        <v>832</v>
      </c>
      <c r="C34" s="148" t="s">
        <v>734</v>
      </c>
      <c r="D34" s="133" t="s">
        <v>829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1">
        <f t="shared" si="2"/>
        <v>0</v>
      </c>
      <c r="N34" s="11" t="s">
        <v>56</v>
      </c>
      <c r="O34" s="4">
        <f>M34/요약!$C$7/22</f>
        <v>0</v>
      </c>
      <c r="P34" s="4">
        <f>M34/요약!$C$2/22</f>
        <v>0</v>
      </c>
      <c r="Q34" s="162">
        <f t="shared" si="1"/>
        <v>0</v>
      </c>
      <c r="R34" s="4"/>
      <c r="S34" s="40"/>
      <c r="T34" s="40"/>
    </row>
    <row r="35" spans="1:20" ht="40.5" hidden="1" x14ac:dyDescent="0.3">
      <c r="A35" s="248" t="s">
        <v>31</v>
      </c>
      <c r="B35" s="159" t="s">
        <v>834</v>
      </c>
      <c r="C35" s="163" t="s">
        <v>821</v>
      </c>
      <c r="D35" s="164" t="s">
        <v>730</v>
      </c>
      <c r="E35" s="165">
        <v>385</v>
      </c>
      <c r="F35" s="165">
        <v>252</v>
      </c>
      <c r="G35" s="165">
        <v>0</v>
      </c>
      <c r="H35" s="165">
        <v>304</v>
      </c>
      <c r="I35" s="165">
        <v>0</v>
      </c>
      <c r="J35" s="165">
        <v>0</v>
      </c>
      <c r="K35" s="165">
        <v>1269</v>
      </c>
      <c r="L35" s="165">
        <v>0</v>
      </c>
      <c r="M35" s="166">
        <f t="shared" si="2"/>
        <v>385</v>
      </c>
      <c r="N35" s="62" t="s">
        <v>56</v>
      </c>
      <c r="O35" s="167">
        <v>0</v>
      </c>
      <c r="P35" s="167">
        <v>0</v>
      </c>
      <c r="Q35" s="167">
        <f t="shared" si="1"/>
        <v>0</v>
      </c>
      <c r="R35" s="167">
        <v>0</v>
      </c>
      <c r="S35" s="169" t="s">
        <v>765</v>
      </c>
      <c r="T35" s="170" t="s">
        <v>825</v>
      </c>
    </row>
    <row r="36" spans="1:20" hidden="1" x14ac:dyDescent="0.3">
      <c r="A36" s="248"/>
      <c r="B36" s="188" t="s">
        <v>834</v>
      </c>
      <c r="C36" s="163" t="s">
        <v>814</v>
      </c>
      <c r="D36" s="164" t="s">
        <v>715</v>
      </c>
      <c r="E36" s="165">
        <v>336</v>
      </c>
      <c r="F36" s="165">
        <v>147</v>
      </c>
      <c r="G36" s="165">
        <v>2</v>
      </c>
      <c r="H36" s="165">
        <v>45</v>
      </c>
      <c r="I36" s="165">
        <v>0</v>
      </c>
      <c r="J36" s="165">
        <v>0</v>
      </c>
      <c r="K36" s="165">
        <v>8</v>
      </c>
      <c r="L36" s="165">
        <v>0</v>
      </c>
      <c r="M36" s="166">
        <f t="shared" si="2"/>
        <v>338</v>
      </c>
      <c r="N36" s="62" t="s">
        <v>56</v>
      </c>
      <c r="O36" s="167">
        <f>M36/요약!$C$7/22</f>
        <v>1.2803030303030303</v>
      </c>
      <c r="P36" s="174">
        <f>M36/요약!$C$2/22+S36</f>
        <v>2.0363636363636362</v>
      </c>
      <c r="Q36" s="167">
        <v>0</v>
      </c>
      <c r="R36" s="174"/>
      <c r="S36" s="174">
        <v>0.5</v>
      </c>
      <c r="T36" s="170" t="s">
        <v>542</v>
      </c>
    </row>
    <row r="37" spans="1:20" ht="81" hidden="1" x14ac:dyDescent="0.3">
      <c r="A37" s="248"/>
      <c r="B37" s="159" t="s">
        <v>834</v>
      </c>
      <c r="C37" s="171" t="s">
        <v>813</v>
      </c>
      <c r="D37" s="164" t="s">
        <v>756</v>
      </c>
      <c r="E37" s="165">
        <v>446</v>
      </c>
      <c r="F37" s="165">
        <v>344</v>
      </c>
      <c r="G37" s="165">
        <v>28</v>
      </c>
      <c r="H37" s="165">
        <v>1</v>
      </c>
      <c r="I37" s="165">
        <v>0</v>
      </c>
      <c r="J37" s="165">
        <v>0</v>
      </c>
      <c r="K37" s="165">
        <v>89</v>
      </c>
      <c r="L37" s="165">
        <v>0</v>
      </c>
      <c r="M37" s="166">
        <f t="shared" si="2"/>
        <v>474</v>
      </c>
      <c r="N37" s="62" t="s">
        <v>56</v>
      </c>
      <c r="O37" s="167">
        <v>0</v>
      </c>
      <c r="P37" s="167">
        <v>0</v>
      </c>
      <c r="Q37" s="167">
        <f t="shared" si="1"/>
        <v>0</v>
      </c>
      <c r="R37" s="167"/>
      <c r="S37" s="167"/>
      <c r="T37" s="172" t="s">
        <v>798</v>
      </c>
    </row>
    <row r="38" spans="1:20" ht="81" x14ac:dyDescent="0.3">
      <c r="A38" s="243" t="s">
        <v>32</v>
      </c>
      <c r="B38" s="159" t="s">
        <v>832</v>
      </c>
      <c r="C38" s="153" t="s">
        <v>71</v>
      </c>
      <c r="D38" s="128" t="s">
        <v>33</v>
      </c>
      <c r="E38" s="23">
        <v>140</v>
      </c>
      <c r="F38" s="23">
        <v>120</v>
      </c>
      <c r="G38" s="23">
        <v>0</v>
      </c>
      <c r="H38" s="23">
        <v>1</v>
      </c>
      <c r="I38" s="23">
        <v>0</v>
      </c>
      <c r="J38" s="23">
        <v>0</v>
      </c>
      <c r="K38" s="23">
        <v>1</v>
      </c>
      <c r="L38" s="23">
        <v>0</v>
      </c>
      <c r="M38" s="22">
        <f t="shared" si="2"/>
        <v>140</v>
      </c>
      <c r="N38" s="30" t="s">
        <v>54</v>
      </c>
      <c r="O38" s="24">
        <v>2</v>
      </c>
      <c r="P38" s="24">
        <v>1</v>
      </c>
      <c r="Q38" s="162">
        <v>2</v>
      </c>
      <c r="R38" s="24">
        <v>3</v>
      </c>
      <c r="S38" s="131" t="s">
        <v>765</v>
      </c>
      <c r="T38" s="42" t="s">
        <v>868</v>
      </c>
    </row>
    <row r="39" spans="1:20" hidden="1" x14ac:dyDescent="0.3">
      <c r="A39" s="243"/>
      <c r="B39" s="159" t="s">
        <v>834</v>
      </c>
      <c r="C39" s="171" t="s">
        <v>813</v>
      </c>
      <c r="D39" s="173" t="s">
        <v>34</v>
      </c>
      <c r="E39" s="165">
        <v>171</v>
      </c>
      <c r="F39" s="165">
        <v>259</v>
      </c>
      <c r="G39" s="165">
        <v>8</v>
      </c>
      <c r="H39" s="165">
        <v>1</v>
      </c>
      <c r="I39" s="165"/>
      <c r="J39" s="165"/>
      <c r="K39" s="165"/>
      <c r="L39" s="165"/>
      <c r="M39" s="166">
        <f t="shared" si="2"/>
        <v>179</v>
      </c>
      <c r="N39" s="63" t="s">
        <v>56</v>
      </c>
      <c r="O39" s="167">
        <v>0</v>
      </c>
      <c r="P39" s="174">
        <v>0</v>
      </c>
      <c r="Q39" s="167">
        <f t="shared" si="1"/>
        <v>0</v>
      </c>
      <c r="R39" s="174"/>
      <c r="S39" s="174">
        <v>0.3</v>
      </c>
      <c r="T39" s="167" t="s">
        <v>543</v>
      </c>
    </row>
    <row r="40" spans="1:20" hidden="1" x14ac:dyDescent="0.3">
      <c r="A40" s="243"/>
      <c r="B40" s="190" t="s">
        <v>834</v>
      </c>
      <c r="C40" s="163" t="s">
        <v>71</v>
      </c>
      <c r="D40" s="193" t="s">
        <v>35</v>
      </c>
      <c r="E40" s="165">
        <v>140</v>
      </c>
      <c r="F40" s="194">
        <v>212</v>
      </c>
      <c r="G40" s="194">
        <v>0</v>
      </c>
      <c r="H40" s="194">
        <v>2</v>
      </c>
      <c r="I40" s="194">
        <v>0</v>
      </c>
      <c r="J40" s="194">
        <v>0</v>
      </c>
      <c r="K40" s="194">
        <v>0</v>
      </c>
      <c r="L40" s="194">
        <v>0</v>
      </c>
      <c r="M40" s="194">
        <f>SUM(E40+G40+J40+L40)</f>
        <v>140</v>
      </c>
      <c r="N40" s="195" t="s">
        <v>54</v>
      </c>
      <c r="O40" s="167">
        <v>2</v>
      </c>
      <c r="P40" s="167">
        <v>1</v>
      </c>
      <c r="Q40" s="167">
        <v>0</v>
      </c>
      <c r="R40" s="167"/>
      <c r="S40" s="195" t="s">
        <v>765</v>
      </c>
      <c r="T40" s="167" t="s">
        <v>804</v>
      </c>
    </row>
    <row r="41" spans="1:20" ht="27" x14ac:dyDescent="0.3">
      <c r="A41" s="243"/>
      <c r="B41" s="159" t="s">
        <v>832</v>
      </c>
      <c r="C41" s="153" t="s">
        <v>71</v>
      </c>
      <c r="D41" s="151" t="s">
        <v>36</v>
      </c>
      <c r="E41" s="150">
        <v>59</v>
      </c>
      <c r="F41" s="150">
        <v>76</v>
      </c>
      <c r="G41" s="150">
        <v>3</v>
      </c>
      <c r="H41" s="150">
        <v>0</v>
      </c>
      <c r="I41" s="150">
        <v>0</v>
      </c>
      <c r="J41" s="150">
        <v>0</v>
      </c>
      <c r="K41" s="150">
        <v>2</v>
      </c>
      <c r="L41" s="150">
        <v>0</v>
      </c>
      <c r="M41" s="150">
        <f t="shared" si="2"/>
        <v>62</v>
      </c>
      <c r="N41" s="149" t="s">
        <v>54</v>
      </c>
      <c r="O41" s="24">
        <v>1</v>
      </c>
      <c r="P41" s="24">
        <v>1</v>
      </c>
      <c r="Q41" s="162">
        <v>2</v>
      </c>
      <c r="R41" s="24"/>
      <c r="S41" s="131" t="s">
        <v>765</v>
      </c>
      <c r="T41" s="42" t="s">
        <v>805</v>
      </c>
    </row>
    <row r="42" spans="1:20" hidden="1" x14ac:dyDescent="0.3">
      <c r="A42" s="243"/>
      <c r="B42" s="159" t="s">
        <v>834</v>
      </c>
      <c r="C42" s="171" t="s">
        <v>813</v>
      </c>
      <c r="D42" s="173" t="s">
        <v>793</v>
      </c>
      <c r="E42" s="165">
        <v>418</v>
      </c>
      <c r="F42" s="165">
        <v>463</v>
      </c>
      <c r="G42" s="165">
        <v>12</v>
      </c>
      <c r="H42" s="165">
        <v>82</v>
      </c>
      <c r="I42" s="165">
        <v>0</v>
      </c>
      <c r="J42" s="165">
        <v>0</v>
      </c>
      <c r="K42" s="165">
        <v>107</v>
      </c>
      <c r="L42" s="165">
        <v>42</v>
      </c>
      <c r="M42" s="166">
        <f t="shared" si="2"/>
        <v>472</v>
      </c>
      <c r="N42" s="62" t="s">
        <v>56</v>
      </c>
      <c r="O42" s="167">
        <v>0</v>
      </c>
      <c r="P42" s="167">
        <v>0</v>
      </c>
      <c r="Q42" s="167">
        <f t="shared" si="1"/>
        <v>0</v>
      </c>
      <c r="R42" s="167"/>
      <c r="S42" s="167"/>
      <c r="T42" s="167"/>
    </row>
    <row r="43" spans="1:20" ht="40.5" hidden="1" x14ac:dyDescent="0.3">
      <c r="A43" s="244" t="s">
        <v>37</v>
      </c>
      <c r="B43" s="159" t="s">
        <v>834</v>
      </c>
      <c r="C43" s="171" t="s">
        <v>813</v>
      </c>
      <c r="D43" s="173" t="s">
        <v>23</v>
      </c>
      <c r="E43" s="175">
        <v>0</v>
      </c>
      <c r="F43" s="175">
        <v>176</v>
      </c>
      <c r="G43" s="175">
        <v>0</v>
      </c>
      <c r="H43" s="175">
        <v>0</v>
      </c>
      <c r="I43" s="175">
        <v>0</v>
      </c>
      <c r="J43" s="175">
        <v>0</v>
      </c>
      <c r="K43" s="175">
        <v>0</v>
      </c>
      <c r="L43" s="175">
        <v>0</v>
      </c>
      <c r="M43" s="166">
        <f t="shared" ref="M43:M65" si="3">SUM(E43+G43+J43+L43)</f>
        <v>0</v>
      </c>
      <c r="N43" s="62" t="s">
        <v>56</v>
      </c>
      <c r="O43" s="167">
        <f>M43/요약!$C$7/22</f>
        <v>0</v>
      </c>
      <c r="P43" s="167">
        <f>M43/요약!$C$2/22</f>
        <v>0</v>
      </c>
      <c r="Q43" s="167">
        <f t="shared" si="1"/>
        <v>0</v>
      </c>
      <c r="R43" s="167">
        <v>0</v>
      </c>
      <c r="S43" s="174"/>
      <c r="T43" s="172" t="s">
        <v>766</v>
      </c>
    </row>
    <row r="44" spans="1:20" hidden="1" x14ac:dyDescent="0.3">
      <c r="A44" s="243"/>
      <c r="B44" s="159" t="s">
        <v>834</v>
      </c>
      <c r="C44" s="171" t="s">
        <v>813</v>
      </c>
      <c r="D44" s="173" t="s">
        <v>768</v>
      </c>
      <c r="E44" s="175">
        <v>282</v>
      </c>
      <c r="F44" s="175">
        <v>148</v>
      </c>
      <c r="G44" s="175">
        <v>0</v>
      </c>
      <c r="H44" s="175">
        <v>0</v>
      </c>
      <c r="I44" s="175">
        <v>0</v>
      </c>
      <c r="J44" s="175">
        <v>0</v>
      </c>
      <c r="K44" s="175">
        <v>28</v>
      </c>
      <c r="L44" s="175">
        <v>0</v>
      </c>
      <c r="M44" s="166">
        <f t="shared" si="3"/>
        <v>282</v>
      </c>
      <c r="N44" s="62" t="s">
        <v>56</v>
      </c>
      <c r="O44" s="167">
        <v>0</v>
      </c>
      <c r="P44" s="167">
        <v>0</v>
      </c>
      <c r="Q44" s="167">
        <f t="shared" si="1"/>
        <v>0</v>
      </c>
      <c r="R44" s="167"/>
      <c r="S44" s="167"/>
      <c r="T44" s="167"/>
    </row>
    <row r="45" spans="1:20" hidden="1" x14ac:dyDescent="0.3">
      <c r="A45" s="243"/>
      <c r="B45" s="159" t="s">
        <v>834</v>
      </c>
      <c r="C45" s="171" t="s">
        <v>813</v>
      </c>
      <c r="D45" s="173" t="s">
        <v>767</v>
      </c>
      <c r="E45" s="175">
        <v>243</v>
      </c>
      <c r="F45" s="175">
        <v>56</v>
      </c>
      <c r="G45" s="175">
        <v>3</v>
      </c>
      <c r="H45" s="175">
        <v>38</v>
      </c>
      <c r="I45" s="175">
        <v>0</v>
      </c>
      <c r="J45" s="175">
        <v>0</v>
      </c>
      <c r="K45" s="175">
        <v>65</v>
      </c>
      <c r="L45" s="175"/>
      <c r="M45" s="166">
        <f t="shared" si="3"/>
        <v>246</v>
      </c>
      <c r="N45" s="62" t="s">
        <v>56</v>
      </c>
      <c r="O45" s="167">
        <v>0</v>
      </c>
      <c r="P45" s="167">
        <v>0</v>
      </c>
      <c r="Q45" s="167">
        <f t="shared" si="1"/>
        <v>0</v>
      </c>
      <c r="R45" s="167"/>
      <c r="S45" s="167"/>
      <c r="T45" s="167"/>
    </row>
    <row r="46" spans="1:20" ht="67.5" hidden="1" x14ac:dyDescent="0.3">
      <c r="A46" s="243"/>
      <c r="B46" s="159" t="s">
        <v>834</v>
      </c>
      <c r="C46" s="171" t="s">
        <v>813</v>
      </c>
      <c r="D46" s="176" t="s">
        <v>757</v>
      </c>
      <c r="E46" s="177">
        <v>35</v>
      </c>
      <c r="F46" s="177">
        <v>219</v>
      </c>
      <c r="G46" s="178">
        <v>4</v>
      </c>
      <c r="H46" s="178">
        <v>30</v>
      </c>
      <c r="I46" s="177">
        <v>0</v>
      </c>
      <c r="J46" s="177">
        <v>0</v>
      </c>
      <c r="K46" s="178">
        <v>4</v>
      </c>
      <c r="L46" s="178">
        <v>31</v>
      </c>
      <c r="M46" s="166">
        <f t="shared" si="3"/>
        <v>70</v>
      </c>
      <c r="N46" s="62" t="s">
        <v>796</v>
      </c>
      <c r="O46" s="167">
        <v>0</v>
      </c>
      <c r="P46" s="167">
        <v>0</v>
      </c>
      <c r="Q46" s="167">
        <f t="shared" si="1"/>
        <v>0</v>
      </c>
      <c r="R46" s="167"/>
      <c r="S46" s="107"/>
      <c r="T46" s="168" t="s">
        <v>797</v>
      </c>
    </row>
    <row r="47" spans="1:20" hidden="1" x14ac:dyDescent="0.3">
      <c r="A47" s="243" t="s">
        <v>40</v>
      </c>
      <c r="B47" s="159" t="s">
        <v>834</v>
      </c>
      <c r="C47" s="171" t="s">
        <v>813</v>
      </c>
      <c r="D47" s="173" t="s">
        <v>39</v>
      </c>
      <c r="E47" s="165">
        <v>0</v>
      </c>
      <c r="F47" s="165">
        <v>0</v>
      </c>
      <c r="G47" s="165">
        <v>47</v>
      </c>
      <c r="H47" s="165">
        <v>0</v>
      </c>
      <c r="I47" s="165">
        <v>0</v>
      </c>
      <c r="J47" s="165">
        <v>50</v>
      </c>
      <c r="K47" s="165">
        <v>0</v>
      </c>
      <c r="L47" s="165">
        <v>0</v>
      </c>
      <c r="M47" s="166">
        <f t="shared" si="3"/>
        <v>97</v>
      </c>
      <c r="N47" s="63" t="s">
        <v>55</v>
      </c>
      <c r="O47" s="167">
        <v>0</v>
      </c>
      <c r="P47" s="167">
        <v>0</v>
      </c>
      <c r="Q47" s="167">
        <f t="shared" si="1"/>
        <v>0</v>
      </c>
      <c r="R47" s="167"/>
      <c r="S47" s="107"/>
      <c r="T47" s="179" t="s">
        <v>541</v>
      </c>
    </row>
    <row r="48" spans="1:20" hidden="1" x14ac:dyDescent="0.3">
      <c r="A48" s="243"/>
      <c r="B48" s="159" t="s">
        <v>834</v>
      </c>
      <c r="C48" s="171" t="s">
        <v>813</v>
      </c>
      <c r="D48" s="176" t="s">
        <v>757</v>
      </c>
      <c r="E48" s="165">
        <v>0</v>
      </c>
      <c r="F48" s="165">
        <v>0</v>
      </c>
      <c r="G48" s="165">
        <v>0</v>
      </c>
      <c r="H48" s="165">
        <v>0</v>
      </c>
      <c r="I48" s="165">
        <v>0</v>
      </c>
      <c r="J48" s="165">
        <v>0</v>
      </c>
      <c r="K48" s="165">
        <v>0</v>
      </c>
      <c r="L48" s="165">
        <v>0</v>
      </c>
      <c r="M48" s="166">
        <f t="shared" si="3"/>
        <v>0</v>
      </c>
      <c r="N48" s="63" t="s">
        <v>56</v>
      </c>
      <c r="O48" s="107">
        <f>M48/요약!$C$7/22</f>
        <v>0</v>
      </c>
      <c r="P48" s="107">
        <f>M48/요약!$C$2/22</f>
        <v>0</v>
      </c>
      <c r="Q48" s="167">
        <f t="shared" si="1"/>
        <v>0</v>
      </c>
      <c r="R48" s="107"/>
      <c r="S48" s="107"/>
      <c r="T48" s="107"/>
    </row>
    <row r="49" spans="1:20" hidden="1" x14ac:dyDescent="0.3">
      <c r="A49" s="243"/>
      <c r="B49" s="159" t="s">
        <v>834</v>
      </c>
      <c r="C49" s="171" t="s">
        <v>813</v>
      </c>
      <c r="D49" s="173" t="s">
        <v>793</v>
      </c>
      <c r="E49" s="165">
        <v>0</v>
      </c>
      <c r="F49" s="165">
        <v>0</v>
      </c>
      <c r="G49" s="165">
        <v>0</v>
      </c>
      <c r="H49" s="165">
        <v>0</v>
      </c>
      <c r="I49" s="165">
        <v>0</v>
      </c>
      <c r="J49" s="165">
        <v>0</v>
      </c>
      <c r="K49" s="165">
        <v>0</v>
      </c>
      <c r="L49" s="165">
        <v>0</v>
      </c>
      <c r="M49" s="166">
        <f t="shared" si="3"/>
        <v>0</v>
      </c>
      <c r="N49" s="63" t="s">
        <v>56</v>
      </c>
      <c r="O49" s="107">
        <f>M49/요약!$C$7/22</f>
        <v>0</v>
      </c>
      <c r="P49" s="107">
        <f>M49/요약!$C$2/22</f>
        <v>0</v>
      </c>
      <c r="Q49" s="167">
        <f t="shared" si="1"/>
        <v>0</v>
      </c>
      <c r="R49" s="107"/>
      <c r="S49" s="107"/>
      <c r="T49" s="107"/>
    </row>
    <row r="50" spans="1:20" hidden="1" x14ac:dyDescent="0.3">
      <c r="A50" s="243"/>
      <c r="B50" s="159" t="s">
        <v>834</v>
      </c>
      <c r="C50" s="171" t="s">
        <v>813</v>
      </c>
      <c r="D50" s="173" t="s">
        <v>26</v>
      </c>
      <c r="E50" s="165">
        <v>0</v>
      </c>
      <c r="F50" s="165"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166">
        <f t="shared" si="3"/>
        <v>0</v>
      </c>
      <c r="N50" s="63" t="s">
        <v>56</v>
      </c>
      <c r="O50" s="107">
        <f>M50/요약!$C$7/22</f>
        <v>0</v>
      </c>
      <c r="P50" s="107">
        <f>M50/요약!$C$2/22</f>
        <v>0</v>
      </c>
      <c r="Q50" s="167">
        <f t="shared" si="1"/>
        <v>0</v>
      </c>
      <c r="R50" s="107"/>
      <c r="S50" s="107"/>
      <c r="T50" s="107"/>
    </row>
    <row r="51" spans="1:20" x14ac:dyDescent="0.3">
      <c r="A51" s="244" t="s">
        <v>42</v>
      </c>
      <c r="B51" s="159" t="s">
        <v>832</v>
      </c>
      <c r="C51" s="153" t="s">
        <v>71</v>
      </c>
      <c r="D51" s="129" t="s">
        <v>43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1">
        <f t="shared" si="3"/>
        <v>0</v>
      </c>
      <c r="N51" s="16" t="s">
        <v>54</v>
      </c>
      <c r="O51" s="4">
        <f>M51/요약!$C$7/22</f>
        <v>0</v>
      </c>
      <c r="P51" s="4">
        <f>M51/요약!$C$2/22</f>
        <v>0</v>
      </c>
      <c r="Q51" s="162">
        <f t="shared" si="1"/>
        <v>0</v>
      </c>
      <c r="R51" s="4"/>
      <c r="S51" s="40"/>
      <c r="T51" s="40"/>
    </row>
    <row r="52" spans="1:20" hidden="1" x14ac:dyDescent="0.3">
      <c r="A52" s="243"/>
      <c r="B52" s="159" t="s">
        <v>834</v>
      </c>
      <c r="C52" s="171" t="s">
        <v>813</v>
      </c>
      <c r="D52" s="176" t="s">
        <v>44</v>
      </c>
      <c r="E52" s="165">
        <v>0</v>
      </c>
      <c r="F52" s="165"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166">
        <f t="shared" si="3"/>
        <v>0</v>
      </c>
      <c r="N52" s="63" t="s">
        <v>56</v>
      </c>
      <c r="O52" s="107">
        <f>M52/요약!$C$7/22</f>
        <v>0</v>
      </c>
      <c r="P52" s="107">
        <f>M52/요약!$C$2/22</f>
        <v>0</v>
      </c>
      <c r="Q52" s="167">
        <f t="shared" si="1"/>
        <v>0</v>
      </c>
      <c r="R52" s="107"/>
      <c r="S52" s="107"/>
      <c r="T52" s="107"/>
    </row>
    <row r="53" spans="1:20" hidden="1" x14ac:dyDescent="0.3">
      <c r="A53" s="243"/>
      <c r="B53" s="190" t="s">
        <v>834</v>
      </c>
      <c r="C53" s="153" t="s">
        <v>71</v>
      </c>
      <c r="D53" s="129" t="s">
        <v>45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1">
        <f t="shared" si="3"/>
        <v>0</v>
      </c>
      <c r="N53" s="16" t="s">
        <v>56</v>
      </c>
      <c r="O53" s="4">
        <f>M53/요약!$C$7/22</f>
        <v>0</v>
      </c>
      <c r="P53" s="4">
        <f>M53/요약!$C$2/22</f>
        <v>0</v>
      </c>
      <c r="Q53" s="162">
        <f t="shared" si="1"/>
        <v>0</v>
      </c>
      <c r="R53" s="4"/>
      <c r="S53" s="40"/>
      <c r="T53" s="40"/>
    </row>
    <row r="54" spans="1:20" hidden="1" x14ac:dyDescent="0.3">
      <c r="A54" s="243"/>
      <c r="B54" s="159" t="s">
        <v>834</v>
      </c>
      <c r="C54" s="171" t="s">
        <v>813</v>
      </c>
      <c r="D54" s="173" t="s">
        <v>46</v>
      </c>
      <c r="E54" s="165">
        <v>0</v>
      </c>
      <c r="F54" s="165">
        <v>0</v>
      </c>
      <c r="G54" s="165">
        <v>0</v>
      </c>
      <c r="H54" s="165">
        <v>0</v>
      </c>
      <c r="I54" s="165">
        <v>0</v>
      </c>
      <c r="J54" s="165">
        <v>0</v>
      </c>
      <c r="K54" s="165">
        <v>0</v>
      </c>
      <c r="L54" s="165">
        <v>0</v>
      </c>
      <c r="M54" s="166">
        <f t="shared" si="3"/>
        <v>0</v>
      </c>
      <c r="N54" s="63" t="s">
        <v>56</v>
      </c>
      <c r="O54" s="107">
        <f>M54/요약!$C$7/22</f>
        <v>0</v>
      </c>
      <c r="P54" s="107">
        <f>M54/요약!$C$2/22</f>
        <v>0</v>
      </c>
      <c r="Q54" s="167">
        <f t="shared" si="1"/>
        <v>0</v>
      </c>
      <c r="R54" s="107"/>
      <c r="S54" s="107"/>
      <c r="T54" s="107"/>
    </row>
    <row r="55" spans="1:20" hidden="1" x14ac:dyDescent="0.3">
      <c r="A55" s="243"/>
      <c r="B55" s="159" t="s">
        <v>834</v>
      </c>
      <c r="C55" s="171" t="s">
        <v>813</v>
      </c>
      <c r="D55" s="173" t="s">
        <v>767</v>
      </c>
      <c r="E55" s="165">
        <v>0</v>
      </c>
      <c r="F55" s="165"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166">
        <f t="shared" si="3"/>
        <v>0</v>
      </c>
      <c r="N55" s="63" t="s">
        <v>56</v>
      </c>
      <c r="O55" s="107">
        <f>M55/요약!$C$7/22</f>
        <v>0</v>
      </c>
      <c r="P55" s="107">
        <f>M55/요약!$C$2/22</f>
        <v>0</v>
      </c>
      <c r="Q55" s="167">
        <f t="shared" si="1"/>
        <v>0</v>
      </c>
      <c r="R55" s="107"/>
      <c r="S55" s="107"/>
      <c r="T55" s="107"/>
    </row>
    <row r="56" spans="1:20" hidden="1" x14ac:dyDescent="0.3">
      <c r="A56" s="243"/>
      <c r="B56" s="159" t="s">
        <v>834</v>
      </c>
      <c r="C56" s="171" t="s">
        <v>813</v>
      </c>
      <c r="D56" s="173" t="s">
        <v>768</v>
      </c>
      <c r="E56" s="165">
        <v>74</v>
      </c>
      <c r="F56" s="165">
        <v>0</v>
      </c>
      <c r="G56" s="165">
        <v>50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166">
        <f t="shared" si="3"/>
        <v>124</v>
      </c>
      <c r="N56" s="63" t="s">
        <v>56</v>
      </c>
      <c r="O56" s="167">
        <v>0</v>
      </c>
      <c r="P56" s="167">
        <v>0</v>
      </c>
      <c r="Q56" s="167">
        <f t="shared" si="1"/>
        <v>0</v>
      </c>
      <c r="R56" s="167"/>
      <c r="S56" s="107"/>
      <c r="T56" s="107"/>
    </row>
    <row r="57" spans="1:20" x14ac:dyDescent="0.3">
      <c r="A57" s="243"/>
      <c r="B57" s="157" t="s">
        <v>832</v>
      </c>
      <c r="C57" s="153" t="s">
        <v>71</v>
      </c>
      <c r="D57" s="129" t="s">
        <v>24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1">
        <f t="shared" si="3"/>
        <v>0</v>
      </c>
      <c r="N57" s="16" t="s">
        <v>54</v>
      </c>
      <c r="O57" s="4">
        <f>M57/요약!$C$7/22</f>
        <v>0</v>
      </c>
      <c r="P57" s="4">
        <f>M57/요약!$C$2/22</f>
        <v>0</v>
      </c>
      <c r="Q57" s="162">
        <f t="shared" si="1"/>
        <v>0</v>
      </c>
      <c r="R57" s="4"/>
      <c r="S57" s="40"/>
      <c r="T57" s="40"/>
    </row>
    <row r="58" spans="1:20" hidden="1" x14ac:dyDescent="0.3">
      <c r="A58" s="120" t="s">
        <v>38</v>
      </c>
      <c r="B58" s="159" t="s">
        <v>834</v>
      </c>
      <c r="C58" s="171" t="s">
        <v>813</v>
      </c>
      <c r="D58" s="173" t="s">
        <v>39</v>
      </c>
      <c r="E58" s="165">
        <v>36</v>
      </c>
      <c r="F58" s="165">
        <v>76</v>
      </c>
      <c r="G58" s="165">
        <v>2</v>
      </c>
      <c r="H58" s="165">
        <v>5</v>
      </c>
      <c r="I58" s="165">
        <v>0</v>
      </c>
      <c r="J58" s="165">
        <v>4</v>
      </c>
      <c r="K58" s="165">
        <v>0</v>
      </c>
      <c r="L58" s="166">
        <f>541+87</f>
        <v>628</v>
      </c>
      <c r="M58" s="166">
        <f t="shared" si="3"/>
        <v>670</v>
      </c>
      <c r="N58" s="62" t="s">
        <v>54</v>
      </c>
      <c r="O58" s="167">
        <v>0</v>
      </c>
      <c r="P58" s="167">
        <v>0</v>
      </c>
      <c r="Q58" s="167">
        <f t="shared" si="1"/>
        <v>0</v>
      </c>
      <c r="R58" s="167"/>
      <c r="S58" s="167"/>
      <c r="T58" s="167"/>
    </row>
    <row r="59" spans="1:20" ht="108" x14ac:dyDescent="0.3">
      <c r="A59" s="121" t="s">
        <v>47</v>
      </c>
      <c r="B59" s="157" t="s">
        <v>832</v>
      </c>
      <c r="C59" s="146" t="s">
        <v>815</v>
      </c>
      <c r="D59" s="129" t="s">
        <v>763</v>
      </c>
      <c r="E59" s="141">
        <v>2772</v>
      </c>
      <c r="F59" s="141">
        <v>5478</v>
      </c>
      <c r="G59" s="20">
        <v>0</v>
      </c>
      <c r="H59" s="20">
        <v>343</v>
      </c>
      <c r="I59" s="20">
        <v>0</v>
      </c>
      <c r="J59" s="20">
        <v>0</v>
      </c>
      <c r="K59" s="20">
        <v>0</v>
      </c>
      <c r="L59" s="20">
        <v>0</v>
      </c>
      <c r="M59" s="142">
        <f t="shared" si="3"/>
        <v>2772</v>
      </c>
      <c r="N59" s="11" t="s">
        <v>55</v>
      </c>
      <c r="O59" s="117">
        <v>5</v>
      </c>
      <c r="P59" s="117">
        <v>5</v>
      </c>
      <c r="Q59" s="162">
        <f t="shared" si="1"/>
        <v>10</v>
      </c>
      <c r="R59" s="117"/>
      <c r="S59" s="131" t="s">
        <v>765</v>
      </c>
      <c r="T59" s="42" t="s">
        <v>801</v>
      </c>
    </row>
    <row r="60" spans="1:20" ht="27" x14ac:dyDescent="0.3">
      <c r="A60" s="121" t="s">
        <v>49</v>
      </c>
      <c r="B60" s="157" t="s">
        <v>832</v>
      </c>
      <c r="C60" s="146" t="s">
        <v>820</v>
      </c>
      <c r="D60" s="129" t="s">
        <v>50</v>
      </c>
      <c r="E60" s="20"/>
      <c r="F60" s="20"/>
      <c r="G60" s="20"/>
      <c r="H60" s="20"/>
      <c r="I60" s="20"/>
      <c r="J60" s="20"/>
      <c r="K60" s="20"/>
      <c r="L60" s="20"/>
      <c r="M60" s="21">
        <f t="shared" si="3"/>
        <v>0</v>
      </c>
      <c r="N60" s="11" t="s">
        <v>54</v>
      </c>
      <c r="O60" s="117">
        <v>0</v>
      </c>
      <c r="P60" s="117">
        <v>0</v>
      </c>
      <c r="Q60" s="162">
        <f t="shared" si="1"/>
        <v>0</v>
      </c>
      <c r="R60" s="117">
        <v>3</v>
      </c>
      <c r="S60" s="131" t="s">
        <v>765</v>
      </c>
      <c r="T60" s="41"/>
    </row>
    <row r="61" spans="1:20" ht="121.5" x14ac:dyDescent="0.3">
      <c r="A61" s="122" t="s">
        <v>51</v>
      </c>
      <c r="B61" s="189" t="s">
        <v>832</v>
      </c>
      <c r="C61" s="122" t="s">
        <v>816</v>
      </c>
      <c r="D61" s="130" t="s">
        <v>829</v>
      </c>
      <c r="E61" s="20">
        <v>23</v>
      </c>
      <c r="F61" s="20">
        <v>1</v>
      </c>
      <c r="G61" s="20">
        <v>1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1">
        <f t="shared" si="3"/>
        <v>24</v>
      </c>
      <c r="N61" s="10" t="s">
        <v>54</v>
      </c>
      <c r="O61" s="117">
        <v>1</v>
      </c>
      <c r="P61" s="117">
        <v>1</v>
      </c>
      <c r="Q61" s="162">
        <v>2</v>
      </c>
      <c r="R61" s="117"/>
      <c r="S61" s="131" t="s">
        <v>765</v>
      </c>
      <c r="T61" s="81" t="s">
        <v>750</v>
      </c>
    </row>
    <row r="62" spans="1:20" ht="135" hidden="1" x14ac:dyDescent="0.3">
      <c r="A62" s="121" t="s">
        <v>52</v>
      </c>
      <c r="B62" s="157" t="s">
        <v>880</v>
      </c>
      <c r="C62" s="146" t="s">
        <v>813</v>
      </c>
      <c r="D62" s="134" t="s">
        <v>770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1">
        <f t="shared" si="3"/>
        <v>0</v>
      </c>
      <c r="N62" s="10" t="s">
        <v>56</v>
      </c>
      <c r="O62" s="4">
        <f>M62/요약!$C$7/22</f>
        <v>0</v>
      </c>
      <c r="P62" s="19">
        <v>0.3</v>
      </c>
      <c r="Q62" s="162">
        <v>0</v>
      </c>
      <c r="R62" s="19"/>
      <c r="S62" s="132" t="s">
        <v>872</v>
      </c>
      <c r="T62" s="143" t="s">
        <v>889</v>
      </c>
    </row>
    <row r="63" spans="1:20" hidden="1" x14ac:dyDescent="0.3">
      <c r="A63" s="237" t="s">
        <v>817</v>
      </c>
      <c r="B63" s="157" t="s">
        <v>873</v>
      </c>
      <c r="C63" s="163" t="s">
        <v>814</v>
      </c>
      <c r="D63" s="164" t="s">
        <v>785</v>
      </c>
      <c r="E63" s="165">
        <v>0</v>
      </c>
      <c r="F63" s="165">
        <v>0</v>
      </c>
      <c r="G63" s="165">
        <v>0</v>
      </c>
      <c r="H63" s="165">
        <v>0</v>
      </c>
      <c r="I63" s="165">
        <v>0</v>
      </c>
      <c r="J63" s="165">
        <v>0</v>
      </c>
      <c r="K63" s="165">
        <v>0</v>
      </c>
      <c r="L63" s="165">
        <v>1600</v>
      </c>
      <c r="M63" s="166">
        <f t="shared" si="3"/>
        <v>1600</v>
      </c>
      <c r="N63" s="63" t="s">
        <v>858</v>
      </c>
      <c r="O63" s="167">
        <f>M63/요약!$C$7/22</f>
        <v>6.0606060606060614</v>
      </c>
      <c r="P63" s="167">
        <f>M63/요약!$C$2/22</f>
        <v>7.2727272727272725</v>
      </c>
      <c r="Q63" s="167">
        <v>0</v>
      </c>
      <c r="R63" s="107">
        <v>0</v>
      </c>
      <c r="S63" s="231" t="s">
        <v>765</v>
      </c>
      <c r="T63" s="234" t="s">
        <v>859</v>
      </c>
    </row>
    <row r="64" spans="1:20" hidden="1" x14ac:dyDescent="0.3">
      <c r="A64" s="238"/>
      <c r="B64" s="191" t="s">
        <v>873</v>
      </c>
      <c r="C64" s="163" t="s">
        <v>608</v>
      </c>
      <c r="D64" s="164" t="s">
        <v>788</v>
      </c>
      <c r="E64" s="165">
        <v>0</v>
      </c>
      <c r="F64" s="165">
        <v>0</v>
      </c>
      <c r="G64" s="165">
        <v>0</v>
      </c>
      <c r="H64" s="165">
        <v>0</v>
      </c>
      <c r="I64" s="165">
        <v>0</v>
      </c>
      <c r="J64" s="165">
        <v>0</v>
      </c>
      <c r="K64" s="165">
        <v>0</v>
      </c>
      <c r="L64" s="165">
        <v>0</v>
      </c>
      <c r="M64" s="166">
        <f t="shared" si="3"/>
        <v>0</v>
      </c>
      <c r="N64" s="63" t="s">
        <v>858</v>
      </c>
      <c r="O64" s="167">
        <f>M64/요약!$C$7/22</f>
        <v>0</v>
      </c>
      <c r="P64" s="167">
        <f>M64/요약!$C$2/22</f>
        <v>0</v>
      </c>
      <c r="Q64" s="167">
        <f t="shared" si="1"/>
        <v>0</v>
      </c>
      <c r="R64" s="107"/>
      <c r="S64" s="232"/>
      <c r="T64" s="235"/>
    </row>
    <row r="65" spans="1:20" hidden="1" x14ac:dyDescent="0.3">
      <c r="A65" s="239"/>
      <c r="B65" s="191" t="s">
        <v>873</v>
      </c>
      <c r="C65" s="163" t="s">
        <v>608</v>
      </c>
      <c r="D65" s="164" t="s">
        <v>790</v>
      </c>
      <c r="E65" s="165">
        <v>0</v>
      </c>
      <c r="F65" s="165">
        <v>0</v>
      </c>
      <c r="G65" s="165">
        <v>0</v>
      </c>
      <c r="H65" s="165">
        <v>0</v>
      </c>
      <c r="I65" s="165">
        <v>0</v>
      </c>
      <c r="J65" s="165">
        <v>0</v>
      </c>
      <c r="K65" s="165">
        <v>0</v>
      </c>
      <c r="L65" s="165">
        <v>0</v>
      </c>
      <c r="M65" s="166">
        <f t="shared" si="3"/>
        <v>0</v>
      </c>
      <c r="N65" s="63" t="s">
        <v>858</v>
      </c>
      <c r="O65" s="167">
        <f>M65/요약!$C$7/22</f>
        <v>0</v>
      </c>
      <c r="P65" s="167">
        <f>M65/요약!$C$2/22</f>
        <v>0</v>
      </c>
      <c r="Q65" s="167">
        <f t="shared" si="1"/>
        <v>0</v>
      </c>
      <c r="R65" s="107"/>
      <c r="S65" s="233"/>
      <c r="T65" s="236"/>
    </row>
  </sheetData>
  <autoFilter ref="A2:T65">
    <filterColumn colId="1">
      <filters>
        <filter val="2016년"/>
      </filters>
    </filterColumn>
  </autoFilter>
  <mergeCells count="13">
    <mergeCell ref="S63:S65"/>
    <mergeCell ref="T63:T65"/>
    <mergeCell ref="A63:A65"/>
    <mergeCell ref="E1:M1"/>
    <mergeCell ref="A47:A50"/>
    <mergeCell ref="A51:A57"/>
    <mergeCell ref="A3:A10"/>
    <mergeCell ref="A11:A14"/>
    <mergeCell ref="A15:A18"/>
    <mergeCell ref="A19:A34"/>
    <mergeCell ref="A35:A37"/>
    <mergeCell ref="A38:A42"/>
    <mergeCell ref="A43:A46"/>
  </mergeCells>
  <phoneticPr fontId="8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G24" sqref="G24"/>
    </sheetView>
  </sheetViews>
  <sheetFormatPr defaultColWidth="9" defaultRowHeight="13.5" x14ac:dyDescent="0.25"/>
  <cols>
    <col min="1" max="1" width="9" style="2"/>
    <col min="2" max="2" width="13.625" style="2" bestFit="1" customWidth="1"/>
    <col min="3" max="3" width="11.625" style="6" bestFit="1" customWidth="1"/>
    <col min="4" max="6" width="13.375" style="6" customWidth="1"/>
    <col min="7" max="7" width="74.75" style="26" bestFit="1" customWidth="1"/>
    <col min="8" max="16384" width="9" style="26"/>
  </cols>
  <sheetData>
    <row r="1" spans="1:7" x14ac:dyDescent="0.25">
      <c r="A1" s="25" t="s">
        <v>109</v>
      </c>
      <c r="B1" s="25" t="s">
        <v>288</v>
      </c>
      <c r="C1" s="25" t="s">
        <v>108</v>
      </c>
      <c r="D1" s="25" t="s">
        <v>452</v>
      </c>
      <c r="E1" s="25" t="s">
        <v>882</v>
      </c>
      <c r="F1" s="25" t="s">
        <v>510</v>
      </c>
      <c r="G1" s="27" t="s">
        <v>107</v>
      </c>
    </row>
    <row r="2" spans="1:7" x14ac:dyDescent="0.25">
      <c r="A2" s="45" t="s">
        <v>106</v>
      </c>
      <c r="B2" s="44" t="s">
        <v>286</v>
      </c>
      <c r="C2" s="5" t="s">
        <v>105</v>
      </c>
      <c r="D2" s="5"/>
      <c r="E2" s="5" t="s">
        <v>883</v>
      </c>
      <c r="F2" s="5" t="s">
        <v>511</v>
      </c>
      <c r="G2" s="28"/>
    </row>
    <row r="3" spans="1:7" x14ac:dyDescent="0.25">
      <c r="A3" s="45" t="s">
        <v>106</v>
      </c>
      <c r="B3" s="44" t="s">
        <v>286</v>
      </c>
      <c r="C3" s="5" t="s">
        <v>104</v>
      </c>
      <c r="D3" s="5"/>
      <c r="E3" s="5" t="s">
        <v>883</v>
      </c>
      <c r="F3" s="5" t="s">
        <v>511</v>
      </c>
      <c r="G3" s="28"/>
    </row>
    <row r="4" spans="1:7" x14ac:dyDescent="0.25">
      <c r="A4" s="45" t="s">
        <v>106</v>
      </c>
      <c r="B4" s="44" t="s">
        <v>286</v>
      </c>
      <c r="C4" s="5" t="s">
        <v>88</v>
      </c>
      <c r="D4" s="5" t="s">
        <v>438</v>
      </c>
      <c r="E4" s="5" t="s">
        <v>883</v>
      </c>
      <c r="F4" s="5" t="s">
        <v>511</v>
      </c>
      <c r="G4" s="249" t="s">
        <v>433</v>
      </c>
    </row>
    <row r="5" spans="1:7" x14ac:dyDescent="0.25">
      <c r="A5" s="45" t="s">
        <v>106</v>
      </c>
      <c r="B5" s="44" t="s">
        <v>286</v>
      </c>
      <c r="C5" s="5" t="s">
        <v>87</v>
      </c>
      <c r="D5" s="5" t="s">
        <v>438</v>
      </c>
      <c r="E5" s="5" t="s">
        <v>883</v>
      </c>
      <c r="F5" s="5" t="s">
        <v>511</v>
      </c>
      <c r="G5" s="250"/>
    </row>
    <row r="6" spans="1:7" x14ac:dyDescent="0.25">
      <c r="A6" s="45" t="s">
        <v>106</v>
      </c>
      <c r="B6" s="44" t="s">
        <v>286</v>
      </c>
      <c r="C6" s="5" t="s">
        <v>86</v>
      </c>
      <c r="D6" s="5" t="s">
        <v>438</v>
      </c>
      <c r="E6" s="5" t="s">
        <v>883</v>
      </c>
      <c r="F6" s="5" t="s">
        <v>511</v>
      </c>
      <c r="G6" s="250"/>
    </row>
    <row r="7" spans="1:7" x14ac:dyDescent="0.25">
      <c r="A7" s="45" t="s">
        <v>106</v>
      </c>
      <c r="B7" s="44" t="s">
        <v>286</v>
      </c>
      <c r="C7" s="5" t="s">
        <v>85</v>
      </c>
      <c r="D7" s="5" t="s">
        <v>438</v>
      </c>
      <c r="E7" s="5" t="s">
        <v>883</v>
      </c>
      <c r="F7" s="5" t="s">
        <v>511</v>
      </c>
      <c r="G7" s="251"/>
    </row>
    <row r="8" spans="1:7" x14ac:dyDescent="0.25">
      <c r="A8" s="45" t="s">
        <v>106</v>
      </c>
      <c r="B8" s="44" t="s">
        <v>286</v>
      </c>
      <c r="C8" s="5" t="s">
        <v>100</v>
      </c>
      <c r="D8" s="5" t="s">
        <v>550</v>
      </c>
      <c r="E8" s="5" t="s">
        <v>883</v>
      </c>
      <c r="F8" s="5" t="s">
        <v>511</v>
      </c>
      <c r="G8" s="249" t="s">
        <v>433</v>
      </c>
    </row>
    <row r="9" spans="1:7" x14ac:dyDescent="0.25">
      <c r="A9" s="45" t="s">
        <v>106</v>
      </c>
      <c r="B9" s="44" t="s">
        <v>286</v>
      </c>
      <c r="C9" s="5" t="s">
        <v>99</v>
      </c>
      <c r="D9" s="5" t="s">
        <v>550</v>
      </c>
      <c r="E9" s="5" t="s">
        <v>883</v>
      </c>
      <c r="F9" s="5" t="s">
        <v>511</v>
      </c>
      <c r="G9" s="250"/>
    </row>
    <row r="10" spans="1:7" x14ac:dyDescent="0.25">
      <c r="A10" s="45" t="s">
        <v>106</v>
      </c>
      <c r="B10" s="44" t="s">
        <v>286</v>
      </c>
      <c r="C10" s="5" t="s">
        <v>98</v>
      </c>
      <c r="D10" s="5" t="s">
        <v>550</v>
      </c>
      <c r="E10" s="5" t="s">
        <v>883</v>
      </c>
      <c r="F10" s="5" t="s">
        <v>511</v>
      </c>
      <c r="G10" s="250"/>
    </row>
    <row r="11" spans="1:7" x14ac:dyDescent="0.25">
      <c r="A11" s="45" t="s">
        <v>106</v>
      </c>
      <c r="B11" s="44" t="s">
        <v>286</v>
      </c>
      <c r="C11" s="5" t="s">
        <v>97</v>
      </c>
      <c r="D11" s="5" t="s">
        <v>550</v>
      </c>
      <c r="E11" s="5" t="s">
        <v>883</v>
      </c>
      <c r="F11" s="5" t="s">
        <v>511</v>
      </c>
      <c r="G11" s="251"/>
    </row>
    <row r="12" spans="1:7" x14ac:dyDescent="0.25">
      <c r="A12" s="45" t="s">
        <v>106</v>
      </c>
      <c r="B12" s="46" t="s">
        <v>286</v>
      </c>
      <c r="C12" s="5" t="s">
        <v>888</v>
      </c>
      <c r="D12" s="5" t="s">
        <v>551</v>
      </c>
      <c r="E12" s="5" t="s">
        <v>884</v>
      </c>
      <c r="F12" s="5" t="s">
        <v>513</v>
      </c>
      <c r="G12" s="28"/>
    </row>
    <row r="13" spans="1:7" x14ac:dyDescent="0.25">
      <c r="A13" s="45" t="s">
        <v>106</v>
      </c>
      <c r="B13" s="46" t="s">
        <v>286</v>
      </c>
      <c r="C13" s="5" t="s">
        <v>83</v>
      </c>
      <c r="D13" s="5" t="s">
        <v>551</v>
      </c>
      <c r="E13" s="5" t="s">
        <v>884</v>
      </c>
      <c r="F13" s="5" t="s">
        <v>513</v>
      </c>
      <c r="G13" s="28"/>
    </row>
    <row r="14" spans="1:7" ht="40.5" x14ac:dyDescent="0.25">
      <c r="A14" s="45" t="s">
        <v>106</v>
      </c>
      <c r="B14" s="59" t="s">
        <v>286</v>
      </c>
      <c r="C14" s="5" t="s">
        <v>82</v>
      </c>
      <c r="D14" s="5" t="s">
        <v>439</v>
      </c>
      <c r="E14" s="5" t="s">
        <v>883</v>
      </c>
      <c r="F14" s="5" t="s">
        <v>511</v>
      </c>
      <c r="G14" s="57" t="s">
        <v>434</v>
      </c>
    </row>
    <row r="15" spans="1:7" x14ac:dyDescent="0.25">
      <c r="A15" s="45" t="s">
        <v>106</v>
      </c>
      <c r="B15" s="46" t="s">
        <v>287</v>
      </c>
      <c r="C15" s="5" t="s">
        <v>103</v>
      </c>
      <c r="D15" s="5"/>
      <c r="E15" s="5" t="s">
        <v>883</v>
      </c>
      <c r="F15" s="5" t="s">
        <v>511</v>
      </c>
      <c r="G15" s="28" t="s">
        <v>435</v>
      </c>
    </row>
    <row r="16" spans="1:7" x14ac:dyDescent="0.25">
      <c r="A16" s="45" t="s">
        <v>106</v>
      </c>
      <c r="B16" s="46" t="s">
        <v>287</v>
      </c>
      <c r="C16" s="5" t="s">
        <v>102</v>
      </c>
      <c r="D16" s="5"/>
      <c r="E16" s="5" t="s">
        <v>883</v>
      </c>
      <c r="F16" s="5" t="s">
        <v>511</v>
      </c>
      <c r="G16" s="28" t="s">
        <v>435</v>
      </c>
    </row>
    <row r="17" spans="1:7" x14ac:dyDescent="0.25">
      <c r="A17" s="45" t="s">
        <v>106</v>
      </c>
      <c r="B17" s="46" t="s">
        <v>287</v>
      </c>
      <c r="C17" s="5" t="s">
        <v>101</v>
      </c>
      <c r="D17" s="5"/>
      <c r="E17" s="5" t="s">
        <v>883</v>
      </c>
      <c r="F17" s="5" t="s">
        <v>511</v>
      </c>
      <c r="G17" s="28" t="s">
        <v>436</v>
      </c>
    </row>
    <row r="18" spans="1:7" x14ac:dyDescent="0.25">
      <c r="A18" s="45" t="s">
        <v>106</v>
      </c>
      <c r="B18" s="46" t="s">
        <v>287</v>
      </c>
      <c r="C18" s="5" t="s">
        <v>96</v>
      </c>
      <c r="D18" s="5" t="s">
        <v>553</v>
      </c>
      <c r="E18" s="5" t="s">
        <v>883</v>
      </c>
      <c r="F18" s="5" t="s">
        <v>511</v>
      </c>
      <c r="G18" s="28"/>
    </row>
    <row r="19" spans="1:7" x14ac:dyDescent="0.25">
      <c r="A19" s="45" t="s">
        <v>106</v>
      </c>
      <c r="B19" s="46" t="s">
        <v>287</v>
      </c>
      <c r="C19" s="5" t="s">
        <v>95</v>
      </c>
      <c r="D19" s="5" t="s">
        <v>553</v>
      </c>
      <c r="E19" s="5" t="s">
        <v>883</v>
      </c>
      <c r="F19" s="5" t="s">
        <v>511</v>
      </c>
      <c r="G19" s="28"/>
    </row>
    <row r="20" spans="1:7" x14ac:dyDescent="0.25">
      <c r="A20" s="45" t="s">
        <v>106</v>
      </c>
      <c r="B20" s="46" t="s">
        <v>287</v>
      </c>
      <c r="C20" s="5" t="s">
        <v>94</v>
      </c>
      <c r="D20" s="5" t="s">
        <v>553</v>
      </c>
      <c r="E20" s="5" t="s">
        <v>883</v>
      </c>
      <c r="F20" s="5" t="s">
        <v>511</v>
      </c>
      <c r="G20" s="28"/>
    </row>
    <row r="21" spans="1:7" x14ac:dyDescent="0.25">
      <c r="A21" s="45" t="s">
        <v>106</v>
      </c>
      <c r="B21" s="46" t="s">
        <v>287</v>
      </c>
      <c r="C21" s="5" t="s">
        <v>93</v>
      </c>
      <c r="D21" s="5" t="s">
        <v>553</v>
      </c>
      <c r="E21" s="5" t="s">
        <v>883</v>
      </c>
      <c r="F21" s="5" t="s">
        <v>511</v>
      </c>
      <c r="G21" s="28"/>
    </row>
    <row r="22" spans="1:7" x14ac:dyDescent="0.25">
      <c r="A22" s="45" t="s">
        <v>106</v>
      </c>
      <c r="B22" s="46" t="s">
        <v>450</v>
      </c>
      <c r="C22" s="5" t="s">
        <v>92</v>
      </c>
      <c r="D22" s="5"/>
      <c r="E22" s="5" t="s">
        <v>883</v>
      </c>
      <c r="F22" s="5" t="s">
        <v>512</v>
      </c>
      <c r="G22" s="28" t="s">
        <v>90</v>
      </c>
    </row>
    <row r="23" spans="1:7" x14ac:dyDescent="0.25">
      <c r="A23" s="45" t="s">
        <v>106</v>
      </c>
      <c r="B23" s="46" t="s">
        <v>450</v>
      </c>
      <c r="C23" s="5" t="s">
        <v>91</v>
      </c>
      <c r="D23" s="5"/>
      <c r="E23" s="5" t="s">
        <v>883</v>
      </c>
      <c r="F23" s="5" t="s">
        <v>512</v>
      </c>
      <c r="G23" s="28" t="s">
        <v>90</v>
      </c>
    </row>
    <row r="24" spans="1:7" ht="81" x14ac:dyDescent="0.25">
      <c r="A24" s="45" t="s">
        <v>106</v>
      </c>
      <c r="B24" s="43" t="s">
        <v>289</v>
      </c>
      <c r="C24" s="65" t="s">
        <v>89</v>
      </c>
      <c r="D24" s="65"/>
      <c r="E24" s="65" t="s">
        <v>885</v>
      </c>
      <c r="F24" s="65" t="s">
        <v>511</v>
      </c>
      <c r="G24" s="57" t="s">
        <v>869</v>
      </c>
    </row>
    <row r="25" spans="1:7" x14ac:dyDescent="0.25">
      <c r="A25" s="45" t="s">
        <v>106</v>
      </c>
      <c r="B25" s="45" t="s">
        <v>289</v>
      </c>
      <c r="C25" s="45" t="s">
        <v>81</v>
      </c>
      <c r="D25" s="5" t="s">
        <v>439</v>
      </c>
      <c r="E25" s="5" t="s">
        <v>885</v>
      </c>
      <c r="F25" s="5" t="s">
        <v>511</v>
      </c>
      <c r="G25" s="28" t="s">
        <v>80</v>
      </c>
    </row>
    <row r="26" spans="1:7" x14ac:dyDescent="0.25">
      <c r="A26" s="64" t="s">
        <v>79</v>
      </c>
      <c r="B26" s="64" t="s">
        <v>289</v>
      </c>
      <c r="C26" s="64" t="s">
        <v>78</v>
      </c>
      <c r="D26" s="45" t="s">
        <v>439</v>
      </c>
      <c r="E26" s="91" t="s">
        <v>885</v>
      </c>
      <c r="F26" s="68" t="s">
        <v>511</v>
      </c>
      <c r="G26" s="28"/>
    </row>
    <row r="27" spans="1:7" x14ac:dyDescent="0.25">
      <c r="A27" s="64" t="s">
        <v>79</v>
      </c>
      <c r="B27" s="64" t="s">
        <v>289</v>
      </c>
      <c r="C27" s="64" t="s">
        <v>77</v>
      </c>
      <c r="D27" s="45" t="s">
        <v>439</v>
      </c>
      <c r="E27" s="91" t="s">
        <v>885</v>
      </c>
      <c r="F27" s="68" t="s">
        <v>511</v>
      </c>
      <c r="G27" s="28" t="s">
        <v>128</v>
      </c>
    </row>
    <row r="28" spans="1:7" x14ac:dyDescent="0.25">
      <c r="A28" s="64" t="s">
        <v>79</v>
      </c>
      <c r="B28" s="64" t="s">
        <v>289</v>
      </c>
      <c r="C28" s="64" t="s">
        <v>485</v>
      </c>
      <c r="D28" s="45" t="s">
        <v>439</v>
      </c>
      <c r="E28" s="91" t="s">
        <v>884</v>
      </c>
      <c r="F28" s="68" t="s">
        <v>513</v>
      </c>
      <c r="G28" s="28"/>
    </row>
    <row r="29" spans="1:7" x14ac:dyDescent="0.25">
      <c r="A29" s="64" t="s">
        <v>79</v>
      </c>
      <c r="B29" s="64" t="s">
        <v>289</v>
      </c>
      <c r="C29" s="64" t="s">
        <v>76</v>
      </c>
      <c r="D29" s="45" t="s">
        <v>439</v>
      </c>
      <c r="E29" s="91" t="s">
        <v>885</v>
      </c>
      <c r="F29" s="68" t="s">
        <v>511</v>
      </c>
      <c r="G29" s="28"/>
    </row>
    <row r="30" spans="1:7" x14ac:dyDescent="0.25">
      <c r="A30" s="45" t="s">
        <v>440</v>
      </c>
      <c r="B30" s="68" t="s">
        <v>443</v>
      </c>
      <c r="C30" s="45" t="s">
        <v>442</v>
      </c>
      <c r="D30" s="69" t="s">
        <v>439</v>
      </c>
      <c r="E30" s="91" t="s">
        <v>885</v>
      </c>
      <c r="F30" s="68" t="s">
        <v>512</v>
      </c>
      <c r="G30" s="28"/>
    </row>
    <row r="31" spans="1:7" x14ac:dyDescent="0.25">
      <c r="A31" s="45" t="s">
        <v>440</v>
      </c>
      <c r="B31" s="68" t="s">
        <v>443</v>
      </c>
      <c r="C31" s="45" t="s">
        <v>448</v>
      </c>
      <c r="D31" s="69" t="s">
        <v>439</v>
      </c>
      <c r="E31" s="91" t="s">
        <v>885</v>
      </c>
      <c r="F31" s="68" t="s">
        <v>512</v>
      </c>
      <c r="G31" s="28"/>
    </row>
    <row r="32" spans="1:7" x14ac:dyDescent="0.25">
      <c r="A32" s="45" t="s">
        <v>440</v>
      </c>
      <c r="B32" s="68" t="s">
        <v>449</v>
      </c>
      <c r="C32" s="45" t="s">
        <v>444</v>
      </c>
      <c r="D32" s="69" t="s">
        <v>439</v>
      </c>
      <c r="E32" s="91" t="s">
        <v>885</v>
      </c>
      <c r="F32" s="68" t="s">
        <v>511</v>
      </c>
      <c r="G32" s="28"/>
    </row>
    <row r="33" spans="1:7" x14ac:dyDescent="0.25">
      <c r="A33" s="45" t="s">
        <v>440</v>
      </c>
      <c r="B33" s="68" t="s">
        <v>449</v>
      </c>
      <c r="C33" s="45" t="s">
        <v>445</v>
      </c>
      <c r="D33" s="69" t="s">
        <v>439</v>
      </c>
      <c r="E33" s="91" t="s">
        <v>885</v>
      </c>
      <c r="F33" s="68" t="s">
        <v>511</v>
      </c>
      <c r="G33" s="28"/>
    </row>
    <row r="34" spans="1:7" x14ac:dyDescent="0.25">
      <c r="A34" s="45" t="s">
        <v>440</v>
      </c>
      <c r="B34" s="68" t="s">
        <v>443</v>
      </c>
      <c r="C34" s="45" t="s">
        <v>446</v>
      </c>
      <c r="D34" s="69" t="s">
        <v>439</v>
      </c>
      <c r="E34" s="91" t="s">
        <v>885</v>
      </c>
      <c r="F34" s="68" t="s">
        <v>511</v>
      </c>
      <c r="G34" s="28"/>
    </row>
    <row r="35" spans="1:7" x14ac:dyDescent="0.25">
      <c r="A35" s="45" t="s">
        <v>440</v>
      </c>
      <c r="B35" s="68" t="s">
        <v>443</v>
      </c>
      <c r="C35" s="45" t="s">
        <v>447</v>
      </c>
      <c r="D35" s="69" t="s">
        <v>439</v>
      </c>
      <c r="E35" s="91" t="s">
        <v>885</v>
      </c>
      <c r="F35" s="68" t="s">
        <v>511</v>
      </c>
      <c r="G35" s="28"/>
    </row>
    <row r="36" spans="1:7" ht="16.5" customHeight="1" x14ac:dyDescent="0.25">
      <c r="A36" s="45" t="s">
        <v>440</v>
      </c>
      <c r="B36" s="68" t="s">
        <v>443</v>
      </c>
      <c r="C36" s="45" t="s">
        <v>451</v>
      </c>
      <c r="D36" s="69" t="s">
        <v>439</v>
      </c>
      <c r="E36" s="91" t="s">
        <v>885</v>
      </c>
      <c r="F36" s="68" t="s">
        <v>511</v>
      </c>
      <c r="G36" s="28"/>
    </row>
    <row r="37" spans="1:7" x14ac:dyDescent="0.25">
      <c r="C37" s="26"/>
    </row>
    <row r="38" spans="1:7" x14ac:dyDescent="0.25">
      <c r="C38" s="26"/>
    </row>
    <row r="39" spans="1:7" ht="16.5" customHeight="1" x14ac:dyDescent="0.25"/>
  </sheetData>
  <autoFilter ref="A1:G36"/>
  <mergeCells count="2">
    <mergeCell ref="G4:G7"/>
    <mergeCell ref="G8:G11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1"/>
  <sheetViews>
    <sheetView zoomScale="85" zoomScaleNormal="85" workbookViewId="0">
      <pane ySplit="1" topLeftCell="A2" activePane="bottomLeft" state="frozen"/>
      <selection pane="bottomLeft" activeCell="D9" sqref="A1:N31"/>
    </sheetView>
  </sheetViews>
  <sheetFormatPr defaultColWidth="9" defaultRowHeight="13.5" x14ac:dyDescent="0.25"/>
  <cols>
    <col min="1" max="1" width="9" style="6"/>
    <col min="2" max="2" width="10.625" style="6" bestFit="1" customWidth="1"/>
    <col min="3" max="3" width="29.25" style="2" bestFit="1" customWidth="1"/>
    <col min="4" max="4" width="16.625" style="6" bestFit="1" customWidth="1"/>
    <col min="5" max="5" width="12.125" style="6" bestFit="1" customWidth="1"/>
    <col min="6" max="10" width="9" style="6"/>
    <col min="11" max="12" width="12.875" style="6" customWidth="1"/>
    <col min="13" max="13" width="9" style="6"/>
    <col min="14" max="14" width="39.25" style="2" bestFit="1" customWidth="1"/>
    <col min="15" max="16384" width="9" style="26"/>
  </cols>
  <sheetData>
    <row r="1" spans="1:14" x14ac:dyDescent="0.25">
      <c r="A1" s="180" t="s">
        <v>835</v>
      </c>
      <c r="B1" s="180" t="s">
        <v>819</v>
      </c>
      <c r="C1" s="180" t="s">
        <v>127</v>
      </c>
      <c r="D1" s="180" t="s">
        <v>890</v>
      </c>
      <c r="E1" s="180" t="s">
        <v>130</v>
      </c>
      <c r="F1" s="180" t="s">
        <v>432</v>
      </c>
      <c r="G1" s="180" t="s">
        <v>126</v>
      </c>
      <c r="H1" s="180" t="s">
        <v>125</v>
      </c>
      <c r="I1" s="180" t="s">
        <v>477</v>
      </c>
      <c r="J1" s="180" t="s">
        <v>441</v>
      </c>
      <c r="K1" s="180" t="s">
        <v>124</v>
      </c>
      <c r="L1" s="180" t="s">
        <v>489</v>
      </c>
      <c r="M1" s="180" t="s">
        <v>457</v>
      </c>
      <c r="N1" s="180" t="s">
        <v>123</v>
      </c>
    </row>
    <row r="2" spans="1:14" ht="54" x14ac:dyDescent="0.25">
      <c r="A2" s="91" t="s">
        <v>832</v>
      </c>
      <c r="B2" s="91" t="s">
        <v>838</v>
      </c>
      <c r="C2" s="29" t="s">
        <v>706</v>
      </c>
      <c r="D2" s="73" t="s">
        <v>705</v>
      </c>
      <c r="E2" s="5" t="s">
        <v>190</v>
      </c>
      <c r="F2" s="90" t="s">
        <v>469</v>
      </c>
      <c r="G2" s="90" t="s">
        <v>470</v>
      </c>
      <c r="H2" s="90" t="s">
        <v>471</v>
      </c>
      <c r="I2" s="90" t="s">
        <v>478</v>
      </c>
      <c r="J2" s="91" t="s">
        <v>439</v>
      </c>
      <c r="K2" s="90" t="s">
        <v>483</v>
      </c>
      <c r="L2" s="90" t="s">
        <v>496</v>
      </c>
      <c r="M2" s="90" t="s">
        <v>472</v>
      </c>
      <c r="N2" s="1" t="s">
        <v>482</v>
      </c>
    </row>
    <row r="3" spans="1:14" ht="67.5" x14ac:dyDescent="0.25">
      <c r="A3" s="91" t="s">
        <v>832</v>
      </c>
      <c r="B3" s="91" t="s">
        <v>838</v>
      </c>
      <c r="C3" s="29" t="s">
        <v>110</v>
      </c>
      <c r="D3" s="73" t="s">
        <v>707</v>
      </c>
      <c r="E3" s="5" t="s">
        <v>189</v>
      </c>
      <c r="F3" s="62" t="s">
        <v>473</v>
      </c>
      <c r="G3" s="90" t="s">
        <v>474</v>
      </c>
      <c r="H3" s="62" t="s">
        <v>475</v>
      </c>
      <c r="I3" s="62" t="s">
        <v>479</v>
      </c>
      <c r="J3" s="91" t="s">
        <v>439</v>
      </c>
      <c r="K3" s="90" t="s">
        <v>498</v>
      </c>
      <c r="L3" s="61" t="s">
        <v>497</v>
      </c>
      <c r="M3" s="90" t="s">
        <v>476</v>
      </c>
      <c r="N3" s="1" t="s">
        <v>743</v>
      </c>
    </row>
    <row r="4" spans="1:14" ht="54" x14ac:dyDescent="0.25">
      <c r="A4" s="91" t="s">
        <v>832</v>
      </c>
      <c r="B4" s="91" t="s">
        <v>838</v>
      </c>
      <c r="C4" s="29" t="s">
        <v>741</v>
      </c>
      <c r="D4" s="73" t="s">
        <v>740</v>
      </c>
      <c r="E4" s="5" t="s">
        <v>177</v>
      </c>
      <c r="F4" s="90" t="s">
        <v>453</v>
      </c>
      <c r="G4" s="91" t="s">
        <v>455</v>
      </c>
      <c r="H4" s="91" t="s">
        <v>455</v>
      </c>
      <c r="I4" s="91" t="s">
        <v>488</v>
      </c>
      <c r="J4" s="90" t="s">
        <v>454</v>
      </c>
      <c r="K4" s="90" t="s">
        <v>486</v>
      </c>
      <c r="L4" s="90" t="s">
        <v>490</v>
      </c>
      <c r="M4" s="91" t="s">
        <v>439</v>
      </c>
      <c r="N4" s="1" t="s">
        <v>484</v>
      </c>
    </row>
    <row r="5" spans="1:14" ht="27" x14ac:dyDescent="0.25">
      <c r="A5" s="91" t="s">
        <v>832</v>
      </c>
      <c r="B5" s="91" t="s">
        <v>838</v>
      </c>
      <c r="C5" s="29" t="s">
        <v>738</v>
      </c>
      <c r="D5" s="73" t="s">
        <v>739</v>
      </c>
      <c r="E5" s="5" t="s">
        <v>509</v>
      </c>
      <c r="F5" s="66" t="s">
        <v>453</v>
      </c>
      <c r="G5" s="66" t="s">
        <v>456</v>
      </c>
      <c r="H5" s="62" t="s">
        <v>460</v>
      </c>
      <c r="I5" s="63" t="s">
        <v>491</v>
      </c>
      <c r="J5" s="47" t="s">
        <v>508</v>
      </c>
      <c r="K5" s="90" t="s">
        <v>487</v>
      </c>
      <c r="L5" s="90" t="s">
        <v>492</v>
      </c>
      <c r="M5" s="91" t="s">
        <v>439</v>
      </c>
      <c r="N5" s="1"/>
    </row>
    <row r="6" spans="1:14" ht="27" x14ac:dyDescent="0.25">
      <c r="A6" s="91" t="s">
        <v>832</v>
      </c>
      <c r="B6" s="91" t="s">
        <v>838</v>
      </c>
      <c r="C6" s="29" t="s">
        <v>886</v>
      </c>
      <c r="D6" s="73" t="s">
        <v>708</v>
      </c>
      <c r="E6" s="5" t="s">
        <v>178</v>
      </c>
      <c r="F6" s="90" t="s">
        <v>453</v>
      </c>
      <c r="G6" s="90" t="s">
        <v>456</v>
      </c>
      <c r="H6" s="62" t="s">
        <v>460</v>
      </c>
      <c r="I6" s="63" t="s">
        <v>491</v>
      </c>
      <c r="J6" s="91" t="s">
        <v>439</v>
      </c>
      <c r="K6" s="90" t="s">
        <v>487</v>
      </c>
      <c r="L6" s="90" t="s">
        <v>492</v>
      </c>
      <c r="M6" s="91" t="s">
        <v>439</v>
      </c>
      <c r="N6" s="1"/>
    </row>
    <row r="7" spans="1:14" ht="27" hidden="1" x14ac:dyDescent="0.25">
      <c r="A7" s="91" t="s">
        <v>880</v>
      </c>
      <c r="B7" s="91" t="s">
        <v>838</v>
      </c>
      <c r="C7" s="29" t="s">
        <v>709</v>
      </c>
      <c r="D7" s="73" t="s">
        <v>710</v>
      </c>
      <c r="E7" s="5" t="s">
        <v>179</v>
      </c>
      <c r="F7" s="90" t="s">
        <v>453</v>
      </c>
      <c r="G7" s="90" t="s">
        <v>456</v>
      </c>
      <c r="H7" s="62" t="s">
        <v>460</v>
      </c>
      <c r="I7" s="63" t="s">
        <v>491</v>
      </c>
      <c r="J7" s="91" t="s">
        <v>439</v>
      </c>
      <c r="K7" s="90" t="s">
        <v>487</v>
      </c>
      <c r="L7" s="90" t="s">
        <v>492</v>
      </c>
      <c r="M7" s="91" t="s">
        <v>439</v>
      </c>
      <c r="N7" s="1"/>
    </row>
    <row r="8" spans="1:14" ht="27" x14ac:dyDescent="0.25">
      <c r="A8" s="91" t="s">
        <v>832</v>
      </c>
      <c r="B8" s="91" t="s">
        <v>838</v>
      </c>
      <c r="C8" s="29" t="s">
        <v>712</v>
      </c>
      <c r="D8" s="73" t="s">
        <v>711</v>
      </c>
      <c r="E8" s="5" t="s">
        <v>180</v>
      </c>
      <c r="F8" s="90" t="s">
        <v>453</v>
      </c>
      <c r="G8" s="90" t="s">
        <v>456</v>
      </c>
      <c r="H8" s="62" t="s">
        <v>460</v>
      </c>
      <c r="I8" s="63" t="s">
        <v>491</v>
      </c>
      <c r="J8" s="91" t="s">
        <v>439</v>
      </c>
      <c r="K8" s="90" t="s">
        <v>487</v>
      </c>
      <c r="L8" s="90" t="s">
        <v>492</v>
      </c>
      <c r="M8" s="91" t="s">
        <v>439</v>
      </c>
      <c r="N8" s="1"/>
    </row>
    <row r="9" spans="1:14" ht="40.5" x14ac:dyDescent="0.25">
      <c r="A9" s="90" t="s">
        <v>832</v>
      </c>
      <c r="B9" s="90" t="s">
        <v>838</v>
      </c>
      <c r="C9" s="108" t="s">
        <v>846</v>
      </c>
      <c r="D9" s="109" t="s">
        <v>847</v>
      </c>
      <c r="E9" s="5" t="s">
        <v>887</v>
      </c>
      <c r="F9" s="90" t="s">
        <v>453</v>
      </c>
      <c r="G9" s="90" t="s">
        <v>129</v>
      </c>
      <c r="H9" s="62" t="s">
        <v>891</v>
      </c>
      <c r="I9" s="62"/>
      <c r="J9" s="91" t="s">
        <v>439</v>
      </c>
      <c r="K9" s="90" t="s">
        <v>494</v>
      </c>
      <c r="L9" s="91"/>
      <c r="M9" s="91" t="s">
        <v>439</v>
      </c>
      <c r="N9" s="1"/>
    </row>
    <row r="10" spans="1:14" ht="40.5" hidden="1" x14ac:dyDescent="0.25">
      <c r="A10" s="90" t="s">
        <v>834</v>
      </c>
      <c r="B10" s="90" t="s">
        <v>839</v>
      </c>
      <c r="C10" s="108" t="s">
        <v>745</v>
      </c>
      <c r="D10" s="109" t="s">
        <v>848</v>
      </c>
      <c r="E10" s="5" t="s">
        <v>192</v>
      </c>
      <c r="F10" s="90" t="s">
        <v>114</v>
      </c>
      <c r="G10" s="90" t="s">
        <v>458</v>
      </c>
      <c r="H10" s="91" t="s">
        <v>459</v>
      </c>
      <c r="I10" s="91" t="s">
        <v>493</v>
      </c>
      <c r="J10" s="91" t="s">
        <v>439</v>
      </c>
      <c r="K10" s="90" t="s">
        <v>494</v>
      </c>
      <c r="L10" s="91" t="s">
        <v>495</v>
      </c>
      <c r="M10" s="91" t="s">
        <v>439</v>
      </c>
      <c r="N10" s="1"/>
    </row>
    <row r="11" spans="1:14" ht="27" x14ac:dyDescent="0.25">
      <c r="A11" s="91" t="s">
        <v>832</v>
      </c>
      <c r="B11" s="91" t="s">
        <v>838</v>
      </c>
      <c r="C11" s="29" t="s">
        <v>782</v>
      </c>
      <c r="D11" s="73" t="s">
        <v>783</v>
      </c>
      <c r="E11" s="5" t="s">
        <v>181</v>
      </c>
      <c r="F11" s="90" t="s">
        <v>453</v>
      </c>
      <c r="G11" s="91" t="s">
        <v>455</v>
      </c>
      <c r="H11" s="91" t="s">
        <v>455</v>
      </c>
      <c r="I11" s="91" t="s">
        <v>488</v>
      </c>
      <c r="J11" s="91" t="s">
        <v>439</v>
      </c>
      <c r="K11" s="90" t="s">
        <v>499</v>
      </c>
      <c r="L11" s="91" t="s">
        <v>490</v>
      </c>
      <c r="M11" s="91" t="s">
        <v>439</v>
      </c>
      <c r="N11" s="1"/>
    </row>
    <row r="12" spans="1:14" ht="27" x14ac:dyDescent="0.25">
      <c r="A12" s="91" t="s">
        <v>832</v>
      </c>
      <c r="B12" s="91" t="s">
        <v>838</v>
      </c>
      <c r="C12" s="29" t="s">
        <v>714</v>
      </c>
      <c r="D12" s="73" t="s">
        <v>713</v>
      </c>
      <c r="E12" s="5" t="s">
        <v>861</v>
      </c>
      <c r="F12" s="90" t="s">
        <v>453</v>
      </c>
      <c r="G12" s="91" t="s">
        <v>455</v>
      </c>
      <c r="H12" s="91" t="s">
        <v>455</v>
      </c>
      <c r="I12" s="91" t="s">
        <v>488</v>
      </c>
      <c r="J12" s="91" t="s">
        <v>439</v>
      </c>
      <c r="K12" s="60" t="s">
        <v>439</v>
      </c>
      <c r="L12" s="91" t="s">
        <v>439</v>
      </c>
      <c r="M12" s="91" t="s">
        <v>439</v>
      </c>
      <c r="N12" s="75" t="s">
        <v>500</v>
      </c>
    </row>
    <row r="13" spans="1:14" ht="40.5" hidden="1" x14ac:dyDescent="0.25">
      <c r="A13" s="91" t="s">
        <v>834</v>
      </c>
      <c r="B13" s="91" t="s">
        <v>839</v>
      </c>
      <c r="C13" s="29" t="s">
        <v>118</v>
      </c>
      <c r="D13" s="73" t="s">
        <v>742</v>
      </c>
      <c r="E13" s="5" t="s">
        <v>182</v>
      </c>
      <c r="F13" s="66" t="s">
        <v>461</v>
      </c>
      <c r="G13" s="62" t="s">
        <v>544</v>
      </c>
      <c r="H13" s="62" t="s">
        <v>545</v>
      </c>
      <c r="I13" s="63" t="s">
        <v>546</v>
      </c>
      <c r="J13" s="63" t="s">
        <v>522</v>
      </c>
      <c r="K13" s="62" t="s">
        <v>548</v>
      </c>
      <c r="L13" s="63" t="s">
        <v>547</v>
      </c>
      <c r="M13" s="63" t="s">
        <v>439</v>
      </c>
      <c r="N13" s="1" t="s">
        <v>549</v>
      </c>
    </row>
    <row r="14" spans="1:14" ht="40.5" hidden="1" x14ac:dyDescent="0.25">
      <c r="A14" s="91" t="s">
        <v>834</v>
      </c>
      <c r="B14" s="91" t="s">
        <v>839</v>
      </c>
      <c r="C14" s="72" t="s">
        <v>117</v>
      </c>
      <c r="D14" s="110" t="s">
        <v>737</v>
      </c>
      <c r="E14" s="5" t="s">
        <v>183</v>
      </c>
      <c r="F14" s="90" t="s">
        <v>461</v>
      </c>
      <c r="G14" s="91" t="s">
        <v>439</v>
      </c>
      <c r="H14" s="91" t="s">
        <v>439</v>
      </c>
      <c r="I14" s="91" t="s">
        <v>439</v>
      </c>
      <c r="J14" s="91" t="s">
        <v>439</v>
      </c>
      <c r="K14" s="91" t="s">
        <v>437</v>
      </c>
      <c r="L14" s="91" t="s">
        <v>439</v>
      </c>
      <c r="M14" s="91" t="s">
        <v>439</v>
      </c>
      <c r="N14" s="1" t="s">
        <v>501</v>
      </c>
    </row>
    <row r="15" spans="1:14" ht="40.5" hidden="1" x14ac:dyDescent="0.25">
      <c r="A15" s="91" t="s">
        <v>834</v>
      </c>
      <c r="B15" s="91" t="s">
        <v>839</v>
      </c>
      <c r="C15" s="29" t="s">
        <v>724</v>
      </c>
      <c r="D15" s="73" t="s">
        <v>725</v>
      </c>
      <c r="E15" s="5" t="s">
        <v>184</v>
      </c>
      <c r="F15" s="90" t="s">
        <v>461</v>
      </c>
      <c r="G15" s="90" t="s">
        <v>463</v>
      </c>
      <c r="H15" s="90" t="s">
        <v>464</v>
      </c>
      <c r="I15" s="91" t="s">
        <v>502</v>
      </c>
      <c r="J15" s="91" t="s">
        <v>439</v>
      </c>
      <c r="K15" s="90" t="s">
        <v>503</v>
      </c>
      <c r="L15" s="91" t="s">
        <v>504</v>
      </c>
      <c r="M15" s="91" t="s">
        <v>439</v>
      </c>
      <c r="N15" s="1"/>
    </row>
    <row r="16" spans="1:14" ht="40.5" hidden="1" x14ac:dyDescent="0.25">
      <c r="A16" s="91" t="s">
        <v>834</v>
      </c>
      <c r="B16" s="91" t="s">
        <v>839</v>
      </c>
      <c r="C16" s="29" t="s">
        <v>34</v>
      </c>
      <c r="D16" s="73" t="s">
        <v>726</v>
      </c>
      <c r="E16" s="5" t="s">
        <v>185</v>
      </c>
      <c r="F16" s="90" t="s">
        <v>461</v>
      </c>
      <c r="G16" s="60" t="s">
        <v>458</v>
      </c>
      <c r="H16" s="90" t="s">
        <v>464</v>
      </c>
      <c r="I16" s="91" t="s">
        <v>502</v>
      </c>
      <c r="J16" s="91" t="s">
        <v>439</v>
      </c>
      <c r="K16" s="90" t="s">
        <v>503</v>
      </c>
      <c r="L16" s="91" t="s">
        <v>504</v>
      </c>
      <c r="M16" s="91" t="s">
        <v>439</v>
      </c>
      <c r="N16" s="70" t="s">
        <v>516</v>
      </c>
    </row>
    <row r="17" spans="1:14" ht="40.5" hidden="1" x14ac:dyDescent="0.25">
      <c r="A17" s="91" t="s">
        <v>834</v>
      </c>
      <c r="B17" s="91" t="s">
        <v>840</v>
      </c>
      <c r="C17" s="29" t="s">
        <v>35</v>
      </c>
      <c r="D17" s="73" t="s">
        <v>727</v>
      </c>
      <c r="E17" s="5" t="s">
        <v>185</v>
      </c>
      <c r="F17" s="90" t="s">
        <v>461</v>
      </c>
      <c r="G17" s="60" t="s">
        <v>458</v>
      </c>
      <c r="H17" s="90" t="s">
        <v>464</v>
      </c>
      <c r="I17" s="91" t="s">
        <v>502</v>
      </c>
      <c r="J17" s="91" t="s">
        <v>439</v>
      </c>
      <c r="K17" s="90" t="s">
        <v>503</v>
      </c>
      <c r="L17" s="91" t="s">
        <v>504</v>
      </c>
      <c r="M17" s="91" t="s">
        <v>439</v>
      </c>
      <c r="N17" s="70" t="s">
        <v>516</v>
      </c>
    </row>
    <row r="18" spans="1:14" ht="40.5" hidden="1" x14ac:dyDescent="0.25">
      <c r="A18" s="91" t="s">
        <v>834</v>
      </c>
      <c r="B18" s="91" t="s">
        <v>839</v>
      </c>
      <c r="C18" s="29" t="s">
        <v>728</v>
      </c>
      <c r="D18" s="73" t="s">
        <v>729</v>
      </c>
      <c r="E18" s="5" t="s">
        <v>186</v>
      </c>
      <c r="F18" s="90" t="s">
        <v>461</v>
      </c>
      <c r="G18" s="90" t="s">
        <v>463</v>
      </c>
      <c r="H18" s="90" t="s">
        <v>464</v>
      </c>
      <c r="I18" s="91" t="s">
        <v>502</v>
      </c>
      <c r="J18" s="91" t="s">
        <v>439</v>
      </c>
      <c r="K18" s="90" t="s">
        <v>503</v>
      </c>
      <c r="L18" s="91" t="s">
        <v>504</v>
      </c>
      <c r="M18" s="91" t="s">
        <v>439</v>
      </c>
      <c r="N18" s="1"/>
    </row>
    <row r="19" spans="1:14" ht="40.5" hidden="1" x14ac:dyDescent="0.25">
      <c r="A19" s="91" t="s">
        <v>834</v>
      </c>
      <c r="B19" s="91" t="s">
        <v>839</v>
      </c>
      <c r="C19" s="29" t="s">
        <v>730</v>
      </c>
      <c r="D19" s="73" t="s">
        <v>731</v>
      </c>
      <c r="E19" s="5" t="s">
        <v>187</v>
      </c>
      <c r="F19" s="90" t="s">
        <v>461</v>
      </c>
      <c r="G19" s="60" t="s">
        <v>465</v>
      </c>
      <c r="H19" s="62" t="s">
        <v>505</v>
      </c>
      <c r="I19" s="63" t="s">
        <v>506</v>
      </c>
      <c r="J19" s="91" t="s">
        <v>439</v>
      </c>
      <c r="K19" s="90" t="s">
        <v>507</v>
      </c>
      <c r="L19" s="91" t="s">
        <v>517</v>
      </c>
      <c r="M19" s="91" t="s">
        <v>439</v>
      </c>
      <c r="N19" s="156" t="s">
        <v>824</v>
      </c>
    </row>
    <row r="20" spans="1:14" ht="40.5" hidden="1" x14ac:dyDescent="0.25">
      <c r="A20" s="91" t="s">
        <v>834</v>
      </c>
      <c r="B20" s="91" t="s">
        <v>839</v>
      </c>
      <c r="C20" s="29" t="s">
        <v>116</v>
      </c>
      <c r="D20" s="73" t="s">
        <v>732</v>
      </c>
      <c r="E20" s="5" t="s">
        <v>182</v>
      </c>
      <c r="F20" s="90" t="s">
        <v>461</v>
      </c>
      <c r="G20" s="90" t="s">
        <v>463</v>
      </c>
      <c r="H20" s="90" t="s">
        <v>464</v>
      </c>
      <c r="I20" s="91" t="s">
        <v>502</v>
      </c>
      <c r="J20" s="91" t="s">
        <v>514</v>
      </c>
      <c r="K20" s="90" t="s">
        <v>503</v>
      </c>
      <c r="L20" s="91" t="s">
        <v>515</v>
      </c>
      <c r="M20" s="91" t="s">
        <v>439</v>
      </c>
      <c r="N20" s="1"/>
    </row>
    <row r="21" spans="1:14" ht="40.5" x14ac:dyDescent="0.25">
      <c r="A21" s="91" t="s">
        <v>832</v>
      </c>
      <c r="B21" s="91" t="s">
        <v>840</v>
      </c>
      <c r="C21" s="29" t="s">
        <v>33</v>
      </c>
      <c r="D21" s="73" t="s">
        <v>733</v>
      </c>
      <c r="E21" s="111" t="s">
        <v>528</v>
      </c>
      <c r="F21" s="90" t="s">
        <v>461</v>
      </c>
      <c r="G21" s="60" t="s">
        <v>458</v>
      </c>
      <c r="H21" s="90" t="s">
        <v>464</v>
      </c>
      <c r="I21" s="91" t="s">
        <v>502</v>
      </c>
      <c r="J21" s="91" t="s">
        <v>514</v>
      </c>
      <c r="K21" s="90" t="s">
        <v>503</v>
      </c>
      <c r="L21" s="91" t="s">
        <v>515</v>
      </c>
      <c r="M21" s="91" t="s">
        <v>439</v>
      </c>
      <c r="N21" s="71" t="s">
        <v>518</v>
      </c>
    </row>
    <row r="22" spans="1:14" ht="40.5" x14ac:dyDescent="0.25">
      <c r="A22" s="91" t="s">
        <v>832</v>
      </c>
      <c r="B22" s="91" t="s">
        <v>840</v>
      </c>
      <c r="C22" s="29" t="s">
        <v>36</v>
      </c>
      <c r="D22" s="73" t="s">
        <v>719</v>
      </c>
      <c r="E22" s="111" t="s">
        <v>528</v>
      </c>
      <c r="F22" s="90" t="s">
        <v>461</v>
      </c>
      <c r="G22" s="60" t="s">
        <v>458</v>
      </c>
      <c r="H22" s="90" t="s">
        <v>464</v>
      </c>
      <c r="I22" s="91" t="s">
        <v>519</v>
      </c>
      <c r="J22" s="91" t="s">
        <v>514</v>
      </c>
      <c r="K22" s="90" t="s">
        <v>503</v>
      </c>
      <c r="L22" s="91" t="s">
        <v>515</v>
      </c>
      <c r="M22" s="91" t="s">
        <v>439</v>
      </c>
      <c r="N22" s="1"/>
    </row>
    <row r="23" spans="1:14" ht="40.5" hidden="1" x14ac:dyDescent="0.25">
      <c r="A23" s="91" t="s">
        <v>834</v>
      </c>
      <c r="B23" s="91" t="s">
        <v>839</v>
      </c>
      <c r="C23" s="29" t="s">
        <v>115</v>
      </c>
      <c r="D23" s="73" t="s">
        <v>720</v>
      </c>
      <c r="E23" s="111" t="s">
        <v>529</v>
      </c>
      <c r="F23" s="90" t="s">
        <v>114</v>
      </c>
      <c r="G23" s="60" t="s">
        <v>113</v>
      </c>
      <c r="H23" s="60" t="s">
        <v>459</v>
      </c>
      <c r="I23" s="91" t="s">
        <v>493</v>
      </c>
      <c r="J23" s="91" t="s">
        <v>514</v>
      </c>
      <c r="K23" s="90" t="s">
        <v>520</v>
      </c>
      <c r="L23" s="91" t="s">
        <v>521</v>
      </c>
      <c r="M23" s="91" t="s">
        <v>439</v>
      </c>
      <c r="N23" s="70" t="s">
        <v>516</v>
      </c>
    </row>
    <row r="24" spans="1:14" ht="40.5" hidden="1" x14ac:dyDescent="0.25">
      <c r="A24" s="91" t="s">
        <v>834</v>
      </c>
      <c r="B24" s="91" t="s">
        <v>839</v>
      </c>
      <c r="C24" s="72" t="s">
        <v>722</v>
      </c>
      <c r="D24" s="73" t="s">
        <v>721</v>
      </c>
      <c r="E24" s="5" t="s">
        <v>188</v>
      </c>
      <c r="F24" s="90" t="s">
        <v>114</v>
      </c>
      <c r="G24" s="90" t="s">
        <v>463</v>
      </c>
      <c r="H24" s="91"/>
      <c r="I24" s="91" t="s">
        <v>522</v>
      </c>
      <c r="J24" s="91"/>
      <c r="K24" s="91"/>
      <c r="L24" s="91"/>
      <c r="M24" s="91" t="s">
        <v>439</v>
      </c>
      <c r="N24" s="1"/>
    </row>
    <row r="25" spans="1:14" ht="40.5" hidden="1" x14ac:dyDescent="0.25">
      <c r="A25" s="91" t="s">
        <v>834</v>
      </c>
      <c r="B25" s="91" t="s">
        <v>841</v>
      </c>
      <c r="C25" s="29" t="s">
        <v>715</v>
      </c>
      <c r="D25" s="73" t="s">
        <v>716</v>
      </c>
      <c r="E25" s="111" t="s">
        <v>530</v>
      </c>
      <c r="F25" s="90" t="s">
        <v>114</v>
      </c>
      <c r="G25" s="60" t="s">
        <v>113</v>
      </c>
      <c r="H25" s="63" t="s">
        <v>532</v>
      </c>
      <c r="I25" s="63" t="s">
        <v>531</v>
      </c>
      <c r="J25" s="91" t="s">
        <v>522</v>
      </c>
      <c r="K25" s="90" t="s">
        <v>520</v>
      </c>
      <c r="L25" s="91" t="s">
        <v>751</v>
      </c>
      <c r="M25" s="91" t="s">
        <v>439</v>
      </c>
      <c r="N25" s="70" t="s">
        <v>516</v>
      </c>
    </row>
    <row r="26" spans="1:14" ht="94.5" hidden="1" x14ac:dyDescent="0.25">
      <c r="A26" s="90" t="s">
        <v>880</v>
      </c>
      <c r="B26" s="90" t="s">
        <v>850</v>
      </c>
      <c r="C26" s="29" t="s">
        <v>718</v>
      </c>
      <c r="D26" s="73" t="s">
        <v>717</v>
      </c>
      <c r="E26" s="5" t="s">
        <v>184</v>
      </c>
      <c r="F26" s="90" t="s">
        <v>466</v>
      </c>
      <c r="G26" s="62" t="s">
        <v>480</v>
      </c>
      <c r="H26" s="62" t="s">
        <v>480</v>
      </c>
      <c r="I26" s="91" t="s">
        <v>523</v>
      </c>
      <c r="J26" s="91" t="s">
        <v>439</v>
      </c>
      <c r="K26" s="90" t="s">
        <v>849</v>
      </c>
      <c r="L26" s="90" t="s">
        <v>524</v>
      </c>
      <c r="M26" s="91" t="s">
        <v>439</v>
      </c>
      <c r="N26" s="1"/>
    </row>
    <row r="27" spans="1:14" ht="40.5" x14ac:dyDescent="0.25">
      <c r="A27" s="91" t="s">
        <v>832</v>
      </c>
      <c r="B27" s="91" t="s">
        <v>842</v>
      </c>
      <c r="C27" s="108" t="s">
        <v>735</v>
      </c>
      <c r="D27" s="73" t="s">
        <v>734</v>
      </c>
      <c r="E27" s="5" t="s">
        <v>191</v>
      </c>
      <c r="F27" s="90" t="s">
        <v>114</v>
      </c>
      <c r="G27" s="91" t="s">
        <v>467</v>
      </c>
      <c r="H27" s="91" t="s">
        <v>467</v>
      </c>
      <c r="I27" s="91" t="s">
        <v>462</v>
      </c>
      <c r="J27" s="91" t="s">
        <v>439</v>
      </c>
      <c r="K27" s="90" t="s">
        <v>520</v>
      </c>
      <c r="L27" s="91" t="s">
        <v>495</v>
      </c>
      <c r="M27" s="91" t="s">
        <v>462</v>
      </c>
      <c r="N27" s="1"/>
    </row>
    <row r="28" spans="1:14" ht="67.5" hidden="1" x14ac:dyDescent="0.25">
      <c r="A28" s="91" t="s">
        <v>834</v>
      </c>
      <c r="B28" s="91" t="s">
        <v>839</v>
      </c>
      <c r="C28" s="29" t="s">
        <v>112</v>
      </c>
      <c r="D28" s="73" t="s">
        <v>736</v>
      </c>
      <c r="E28" s="111" t="s">
        <v>528</v>
      </c>
      <c r="F28" s="91" t="s">
        <v>439</v>
      </c>
      <c r="G28" s="91" t="s">
        <v>468</v>
      </c>
      <c r="H28" s="91" t="s">
        <v>459</v>
      </c>
      <c r="I28" s="91" t="s">
        <v>525</v>
      </c>
      <c r="J28" s="91" t="s">
        <v>439</v>
      </c>
      <c r="K28" s="91" t="s">
        <v>77</v>
      </c>
      <c r="L28" s="91" t="s">
        <v>521</v>
      </c>
      <c r="M28" s="91" t="s">
        <v>439</v>
      </c>
      <c r="N28" s="71" t="s">
        <v>526</v>
      </c>
    </row>
    <row r="29" spans="1:14" ht="27" hidden="1" x14ac:dyDescent="0.25">
      <c r="A29" s="91" t="s">
        <v>834</v>
      </c>
      <c r="B29" s="91" t="s">
        <v>841</v>
      </c>
      <c r="C29" s="29" t="s">
        <v>785</v>
      </c>
      <c r="D29" s="73" t="s">
        <v>786</v>
      </c>
      <c r="E29" s="5" t="s">
        <v>787</v>
      </c>
      <c r="F29" s="91" t="s">
        <v>439</v>
      </c>
      <c r="G29" s="90" t="s">
        <v>843</v>
      </c>
      <c r="H29" s="91" t="s">
        <v>792</v>
      </c>
      <c r="I29" s="91"/>
      <c r="J29" s="91" t="s">
        <v>844</v>
      </c>
      <c r="K29" s="91" t="s">
        <v>845</v>
      </c>
      <c r="L29" s="91"/>
      <c r="M29" s="91"/>
      <c r="N29" s="1"/>
    </row>
    <row r="30" spans="1:14" ht="27" hidden="1" x14ac:dyDescent="0.25">
      <c r="A30" s="91" t="s">
        <v>834</v>
      </c>
      <c r="B30" s="91" t="s">
        <v>841</v>
      </c>
      <c r="C30" s="29" t="s">
        <v>788</v>
      </c>
      <c r="D30" s="73" t="s">
        <v>789</v>
      </c>
      <c r="E30" s="5" t="s">
        <v>787</v>
      </c>
      <c r="F30" s="91" t="s">
        <v>439</v>
      </c>
      <c r="G30" s="90" t="s">
        <v>843</v>
      </c>
      <c r="H30" s="91" t="s">
        <v>532</v>
      </c>
      <c r="I30" s="91"/>
      <c r="J30" s="91" t="s">
        <v>844</v>
      </c>
      <c r="K30" s="91" t="s">
        <v>845</v>
      </c>
      <c r="L30" s="91"/>
      <c r="M30" s="91"/>
      <c r="N30" s="1"/>
    </row>
    <row r="31" spans="1:14" ht="27" hidden="1" x14ac:dyDescent="0.25">
      <c r="A31" s="91" t="s">
        <v>834</v>
      </c>
      <c r="B31" s="91" t="s">
        <v>841</v>
      </c>
      <c r="C31" s="29" t="s">
        <v>790</v>
      </c>
      <c r="D31" s="73" t="s">
        <v>791</v>
      </c>
      <c r="E31" s="5" t="s">
        <v>787</v>
      </c>
      <c r="F31" s="91" t="s">
        <v>439</v>
      </c>
      <c r="G31" s="90" t="s">
        <v>843</v>
      </c>
      <c r="H31" s="91" t="s">
        <v>532</v>
      </c>
      <c r="I31" s="91"/>
      <c r="J31" s="91" t="s">
        <v>844</v>
      </c>
      <c r="K31" s="91" t="s">
        <v>845</v>
      </c>
      <c r="L31" s="91"/>
      <c r="M31" s="91"/>
      <c r="N31" s="1"/>
    </row>
  </sheetData>
  <autoFilter ref="A1:N31">
    <filterColumn colId="0">
      <filters>
        <filter val="2016년"/>
      </filters>
    </filterColumn>
  </autoFilter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2" sqref="B12"/>
    </sheetView>
  </sheetViews>
  <sheetFormatPr defaultRowHeight="16.5" x14ac:dyDescent="0.3"/>
  <cols>
    <col min="1" max="1" width="12.125" style="2" bestFit="1" customWidth="1"/>
    <col min="2" max="2" width="24.5" style="2" bestFit="1" customWidth="1"/>
    <col min="3" max="3" width="25.375" customWidth="1"/>
  </cols>
  <sheetData>
    <row r="1" spans="1:3" x14ac:dyDescent="0.3">
      <c r="A1" s="25" t="s">
        <v>130</v>
      </c>
      <c r="B1" s="25" t="s">
        <v>127</v>
      </c>
      <c r="C1" s="25" t="s">
        <v>895</v>
      </c>
    </row>
    <row r="2" spans="1:3" x14ac:dyDescent="0.3">
      <c r="A2" s="252" t="s">
        <v>892</v>
      </c>
      <c r="B2" s="4" t="s">
        <v>33</v>
      </c>
      <c r="C2" s="83" t="s">
        <v>894</v>
      </c>
    </row>
    <row r="3" spans="1:3" x14ac:dyDescent="0.3">
      <c r="A3" s="252"/>
      <c r="B3" s="4" t="s">
        <v>36</v>
      </c>
      <c r="C3" s="83" t="s">
        <v>894</v>
      </c>
    </row>
    <row r="4" spans="1:3" x14ac:dyDescent="0.3">
      <c r="A4" s="253" t="s">
        <v>527</v>
      </c>
      <c r="B4" s="4" t="s">
        <v>33</v>
      </c>
      <c r="C4" s="83" t="s">
        <v>894</v>
      </c>
    </row>
    <row r="5" spans="1:3" x14ac:dyDescent="0.3">
      <c r="A5" s="252"/>
      <c r="B5" s="4" t="s">
        <v>36</v>
      </c>
      <c r="C5" s="83" t="s">
        <v>894</v>
      </c>
    </row>
    <row r="6" spans="1:3" x14ac:dyDescent="0.3">
      <c r="A6" s="73" t="s">
        <v>509</v>
      </c>
      <c r="B6" s="4" t="s">
        <v>121</v>
      </c>
      <c r="C6" s="83" t="s">
        <v>896</v>
      </c>
    </row>
    <row r="7" spans="1:3" x14ac:dyDescent="0.3">
      <c r="A7" s="73" t="s">
        <v>178</v>
      </c>
      <c r="B7" s="4" t="s">
        <v>120</v>
      </c>
      <c r="C7" s="83"/>
    </row>
    <row r="8" spans="1:3" x14ac:dyDescent="0.3">
      <c r="A8" s="73" t="s">
        <v>192</v>
      </c>
      <c r="B8" s="4" t="s">
        <v>794</v>
      </c>
      <c r="C8" s="83"/>
    </row>
    <row r="9" spans="1:3" x14ac:dyDescent="0.3">
      <c r="A9" s="73" t="s">
        <v>177</v>
      </c>
      <c r="B9" s="4" t="s">
        <v>122</v>
      </c>
      <c r="C9" s="83" t="s">
        <v>897</v>
      </c>
    </row>
    <row r="10" spans="1:3" x14ac:dyDescent="0.3">
      <c r="A10" s="73" t="s">
        <v>861</v>
      </c>
      <c r="B10" s="4" t="s">
        <v>119</v>
      </c>
      <c r="C10" s="83"/>
    </row>
    <row r="11" spans="1:3" x14ac:dyDescent="0.3">
      <c r="A11" s="73" t="s">
        <v>190</v>
      </c>
      <c r="B11" s="4" t="s">
        <v>111</v>
      </c>
      <c r="C11" s="83"/>
    </row>
    <row r="12" spans="1:3" x14ac:dyDescent="0.3">
      <c r="A12" s="73" t="s">
        <v>181</v>
      </c>
      <c r="B12" s="4" t="s">
        <v>899</v>
      </c>
      <c r="C12" s="83"/>
    </row>
    <row r="13" spans="1:3" x14ac:dyDescent="0.3">
      <c r="A13" s="73" t="s">
        <v>189</v>
      </c>
      <c r="B13" s="4" t="s">
        <v>110</v>
      </c>
      <c r="C13" s="83" t="s">
        <v>898</v>
      </c>
    </row>
    <row r="14" spans="1:3" x14ac:dyDescent="0.3">
      <c r="A14" s="73" t="s">
        <v>191</v>
      </c>
      <c r="B14" s="74" t="s">
        <v>735</v>
      </c>
      <c r="C14" s="83" t="s">
        <v>893</v>
      </c>
    </row>
    <row r="15" spans="1:3" x14ac:dyDescent="0.3">
      <c r="A15" s="73" t="s">
        <v>180</v>
      </c>
      <c r="B15" s="4" t="s">
        <v>712</v>
      </c>
      <c r="C15" s="83"/>
    </row>
  </sheetData>
  <sortState ref="A2:B23">
    <sortCondition descending="1" ref="B2:B23"/>
  </sortState>
  <mergeCells count="2">
    <mergeCell ref="A2:A3"/>
    <mergeCell ref="A4:A5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E35" sqref="E35"/>
    </sheetView>
  </sheetViews>
  <sheetFormatPr defaultColWidth="9" defaultRowHeight="13.5" x14ac:dyDescent="0.25"/>
  <cols>
    <col min="1" max="1" width="12.5" style="99" customWidth="1"/>
    <col min="2" max="2" width="19.625" style="85" customWidth="1"/>
    <col min="3" max="3" width="13.125" style="99" bestFit="1" customWidth="1"/>
    <col min="4" max="4" width="7" style="85" bestFit="1" customWidth="1"/>
    <col min="5" max="5" width="37.5" style="85" customWidth="1"/>
    <col min="6" max="6" width="49.125" style="2" customWidth="1"/>
    <col min="7" max="16384" width="9" style="26"/>
  </cols>
  <sheetData>
    <row r="1" spans="1:6" x14ac:dyDescent="0.25">
      <c r="A1" s="82" t="s">
        <v>537</v>
      </c>
      <c r="B1" s="82" t="s">
        <v>554</v>
      </c>
      <c r="C1" s="82" t="s">
        <v>601</v>
      </c>
      <c r="D1" s="82" t="s">
        <v>558</v>
      </c>
      <c r="E1" s="82" t="s">
        <v>285</v>
      </c>
      <c r="F1" s="25" t="s">
        <v>127</v>
      </c>
    </row>
    <row r="2" spans="1:6" x14ac:dyDescent="0.25">
      <c r="A2" s="254" t="s">
        <v>194</v>
      </c>
      <c r="B2" s="86" t="s">
        <v>212</v>
      </c>
      <c r="C2" s="89"/>
      <c r="D2" s="86"/>
      <c r="E2" s="86"/>
      <c r="F2" s="1" t="s">
        <v>664</v>
      </c>
    </row>
    <row r="3" spans="1:6" x14ac:dyDescent="0.25">
      <c r="A3" s="254"/>
      <c r="B3" s="86" t="s">
        <v>213</v>
      </c>
      <c r="C3" s="89"/>
      <c r="D3" s="86"/>
      <c r="E3" s="86"/>
      <c r="F3" s="1" t="s">
        <v>664</v>
      </c>
    </row>
    <row r="4" spans="1:6" x14ac:dyDescent="0.25">
      <c r="A4" s="97" t="s">
        <v>594</v>
      </c>
      <c r="B4" s="94" t="s">
        <v>591</v>
      </c>
      <c r="C4" s="97" t="s">
        <v>668</v>
      </c>
      <c r="D4" s="94"/>
      <c r="E4" s="94"/>
      <c r="F4" s="1" t="s">
        <v>664</v>
      </c>
    </row>
    <row r="5" spans="1:6" x14ac:dyDescent="0.25">
      <c r="A5" s="97" t="s">
        <v>593</v>
      </c>
      <c r="B5" s="94" t="s">
        <v>592</v>
      </c>
      <c r="C5" s="97" t="s">
        <v>668</v>
      </c>
      <c r="D5" s="94"/>
      <c r="E5" s="86" t="s">
        <v>590</v>
      </c>
      <c r="F5" s="1" t="s">
        <v>664</v>
      </c>
    </row>
    <row r="6" spans="1:6" x14ac:dyDescent="0.25">
      <c r="A6" s="255" t="s">
        <v>581</v>
      </c>
      <c r="B6" s="261" t="s">
        <v>559</v>
      </c>
      <c r="C6" s="255" t="s">
        <v>667</v>
      </c>
      <c r="D6" s="102">
        <v>6</v>
      </c>
      <c r="E6" s="86"/>
      <c r="F6" s="1"/>
    </row>
    <row r="7" spans="1:6" x14ac:dyDescent="0.25">
      <c r="A7" s="256"/>
      <c r="B7" s="262"/>
      <c r="C7" s="256"/>
      <c r="D7" s="86">
        <v>6.1</v>
      </c>
      <c r="E7" s="86"/>
      <c r="F7" s="1"/>
    </row>
    <row r="8" spans="1:6" x14ac:dyDescent="0.25">
      <c r="A8" s="257"/>
      <c r="B8" s="263"/>
      <c r="C8" s="257"/>
      <c r="D8" s="102">
        <v>7</v>
      </c>
      <c r="E8" s="86"/>
      <c r="F8" s="1"/>
    </row>
    <row r="9" spans="1:6" ht="27" x14ac:dyDescent="0.25">
      <c r="A9" s="255" t="s">
        <v>582</v>
      </c>
      <c r="B9" s="261" t="s">
        <v>560</v>
      </c>
      <c r="C9" s="255" t="s">
        <v>667</v>
      </c>
      <c r="D9" s="86">
        <v>8.1</v>
      </c>
      <c r="E9" s="86"/>
      <c r="F9" s="70" t="s">
        <v>674</v>
      </c>
    </row>
    <row r="10" spans="1:6" ht="67.5" x14ac:dyDescent="0.25">
      <c r="A10" s="256"/>
      <c r="B10" s="262"/>
      <c r="C10" s="256"/>
      <c r="D10" s="86">
        <v>10</v>
      </c>
      <c r="E10" s="86"/>
      <c r="F10" s="70" t="s">
        <v>851</v>
      </c>
    </row>
    <row r="11" spans="1:6" ht="27" x14ac:dyDescent="0.25">
      <c r="A11" s="256"/>
      <c r="B11" s="263"/>
      <c r="C11" s="257"/>
      <c r="D11" s="86">
        <v>11</v>
      </c>
      <c r="E11" s="86"/>
      <c r="F11" s="70" t="s">
        <v>852</v>
      </c>
    </row>
    <row r="12" spans="1:6" ht="121.5" x14ac:dyDescent="0.25">
      <c r="A12" s="256"/>
      <c r="B12" s="86" t="s">
        <v>665</v>
      </c>
      <c r="C12" s="89" t="s">
        <v>666</v>
      </c>
      <c r="D12" s="102">
        <v>6</v>
      </c>
      <c r="E12" s="86"/>
      <c r="F12" s="70" t="s">
        <v>853</v>
      </c>
    </row>
    <row r="13" spans="1:6" x14ac:dyDescent="0.25">
      <c r="A13" s="257"/>
      <c r="B13" s="86" t="s">
        <v>669</v>
      </c>
      <c r="C13" s="89" t="s">
        <v>667</v>
      </c>
      <c r="D13" s="86">
        <v>7</v>
      </c>
      <c r="E13" s="86"/>
      <c r="F13" s="1" t="s">
        <v>619</v>
      </c>
    </row>
    <row r="14" spans="1:6" x14ac:dyDescent="0.25">
      <c r="A14" s="254" t="s">
        <v>583</v>
      </c>
      <c r="B14" s="261" t="s">
        <v>566</v>
      </c>
      <c r="C14" s="255" t="s">
        <v>667</v>
      </c>
      <c r="D14" s="86" t="s">
        <v>561</v>
      </c>
      <c r="E14" s="86"/>
      <c r="F14" s="1"/>
    </row>
    <row r="15" spans="1:6" x14ac:dyDescent="0.25">
      <c r="A15" s="254"/>
      <c r="B15" s="262"/>
      <c r="C15" s="256"/>
      <c r="D15" s="86" t="s">
        <v>565</v>
      </c>
      <c r="E15" s="86"/>
      <c r="F15" s="1"/>
    </row>
    <row r="16" spans="1:6" ht="94.5" x14ac:dyDescent="0.25">
      <c r="A16" s="254"/>
      <c r="B16" s="263"/>
      <c r="C16" s="257"/>
      <c r="D16" s="86" t="s">
        <v>567</v>
      </c>
      <c r="E16" s="86"/>
      <c r="F16" s="70" t="s">
        <v>675</v>
      </c>
    </row>
    <row r="17" spans="1:6" ht="148.5" x14ac:dyDescent="0.25">
      <c r="A17" s="88" t="s">
        <v>555</v>
      </c>
      <c r="B17" s="86" t="s">
        <v>199</v>
      </c>
      <c r="C17" s="89"/>
      <c r="D17" s="86"/>
      <c r="E17" s="86"/>
      <c r="F17" s="70" t="s">
        <v>627</v>
      </c>
    </row>
    <row r="18" spans="1:6" ht="243" x14ac:dyDescent="0.25">
      <c r="A18" s="255" t="s">
        <v>614</v>
      </c>
      <c r="B18" s="86" t="s">
        <v>225</v>
      </c>
      <c r="C18" s="89"/>
      <c r="D18" s="86"/>
      <c r="E18" s="86" t="s">
        <v>589</v>
      </c>
      <c r="F18" s="70" t="s">
        <v>617</v>
      </c>
    </row>
    <row r="19" spans="1:6" ht="54" x14ac:dyDescent="0.25">
      <c r="A19" s="256"/>
      <c r="B19" s="86" t="s">
        <v>261</v>
      </c>
      <c r="C19" s="89"/>
      <c r="D19" s="86"/>
      <c r="E19" s="86" t="s">
        <v>575</v>
      </c>
      <c r="F19" s="70" t="s">
        <v>618</v>
      </c>
    </row>
    <row r="20" spans="1:6" ht="202.5" x14ac:dyDescent="0.25">
      <c r="A20" s="256"/>
      <c r="B20" s="86" t="s">
        <v>673</v>
      </c>
      <c r="C20" s="89"/>
      <c r="D20" s="86"/>
      <c r="E20" s="86" t="s">
        <v>588</v>
      </c>
      <c r="F20" s="70" t="s">
        <v>620</v>
      </c>
    </row>
    <row r="21" spans="1:6" x14ac:dyDescent="0.25">
      <c r="A21" s="257"/>
      <c r="B21" s="86" t="s">
        <v>281</v>
      </c>
      <c r="C21" s="89"/>
      <c r="D21" s="86"/>
      <c r="E21" s="86"/>
      <c r="F21" s="1" t="s">
        <v>615</v>
      </c>
    </row>
    <row r="22" spans="1:6" ht="27" x14ac:dyDescent="0.25">
      <c r="A22" s="255" t="s">
        <v>557</v>
      </c>
      <c r="B22" s="86" t="s">
        <v>227</v>
      </c>
      <c r="C22" s="89"/>
      <c r="D22" s="86"/>
      <c r="E22" s="86"/>
      <c r="F22" s="70" t="s">
        <v>676</v>
      </c>
    </row>
    <row r="23" spans="1:6" x14ac:dyDescent="0.25">
      <c r="A23" s="256"/>
      <c r="B23" s="86" t="s">
        <v>243</v>
      </c>
      <c r="C23" s="89"/>
      <c r="D23" s="86"/>
      <c r="E23" s="86"/>
      <c r="F23" s="1" t="s">
        <v>619</v>
      </c>
    </row>
    <row r="24" spans="1:6" ht="135" x14ac:dyDescent="0.25">
      <c r="A24" s="257"/>
      <c r="B24" s="86" t="s">
        <v>262</v>
      </c>
      <c r="C24" s="89"/>
      <c r="D24" s="86"/>
      <c r="E24" s="86"/>
      <c r="F24" s="70" t="s">
        <v>854</v>
      </c>
    </row>
    <row r="25" spans="1:6" ht="148.5" x14ac:dyDescent="0.25">
      <c r="A25" s="255" t="s">
        <v>202</v>
      </c>
      <c r="B25" s="86" t="s">
        <v>216</v>
      </c>
      <c r="C25" s="89"/>
      <c r="D25" s="86"/>
      <c r="E25" s="86"/>
      <c r="F25" s="70" t="s">
        <v>628</v>
      </c>
    </row>
    <row r="26" spans="1:6" x14ac:dyDescent="0.25">
      <c r="A26" s="257"/>
      <c r="B26" s="86" t="s">
        <v>684</v>
      </c>
      <c r="C26" s="89" t="s">
        <v>683</v>
      </c>
      <c r="D26" s="86"/>
      <c r="E26" s="86"/>
      <c r="F26" s="1" t="s">
        <v>631</v>
      </c>
    </row>
    <row r="27" spans="1:6" ht="175.5" x14ac:dyDescent="0.25">
      <c r="A27" s="88" t="s">
        <v>556</v>
      </c>
      <c r="B27" s="86" t="s">
        <v>203</v>
      </c>
      <c r="C27" s="89"/>
      <c r="D27" s="86"/>
      <c r="E27" s="87" t="s">
        <v>616</v>
      </c>
      <c r="F27" s="70" t="s">
        <v>629</v>
      </c>
    </row>
    <row r="28" spans="1:6" ht="175.5" x14ac:dyDescent="0.25">
      <c r="A28" s="89" t="s">
        <v>568</v>
      </c>
      <c r="B28" s="86" t="s">
        <v>226</v>
      </c>
      <c r="C28" s="89"/>
      <c r="D28" s="86"/>
      <c r="E28" s="86"/>
      <c r="F28" s="70" t="s">
        <v>630</v>
      </c>
    </row>
    <row r="29" spans="1:6" ht="67.5" x14ac:dyDescent="0.25">
      <c r="A29" s="84" t="s">
        <v>680</v>
      </c>
      <c r="B29" s="86" t="s">
        <v>221</v>
      </c>
      <c r="C29" s="89"/>
      <c r="D29" s="86"/>
      <c r="E29" s="96"/>
      <c r="F29" s="70" t="s">
        <v>637</v>
      </c>
    </row>
    <row r="30" spans="1:6" ht="81" x14ac:dyDescent="0.25">
      <c r="A30" s="84" t="s">
        <v>584</v>
      </c>
      <c r="B30" s="86" t="s">
        <v>252</v>
      </c>
      <c r="C30" s="89"/>
      <c r="D30" s="86"/>
      <c r="E30" s="86"/>
      <c r="F30" s="70" t="s">
        <v>634</v>
      </c>
    </row>
    <row r="31" spans="1:6" x14ac:dyDescent="0.25">
      <c r="A31" s="84" t="s">
        <v>686</v>
      </c>
      <c r="B31" s="86" t="s">
        <v>255</v>
      </c>
      <c r="C31" s="89" t="s">
        <v>688</v>
      </c>
      <c r="D31" s="86"/>
      <c r="E31" s="86"/>
      <c r="F31" s="1" t="s">
        <v>635</v>
      </c>
    </row>
    <row r="32" spans="1:6" x14ac:dyDescent="0.25">
      <c r="A32" s="89" t="s">
        <v>687</v>
      </c>
      <c r="B32" s="87" t="s">
        <v>271</v>
      </c>
      <c r="C32" s="103" t="s">
        <v>685</v>
      </c>
      <c r="D32" s="87"/>
      <c r="E32" s="87"/>
      <c r="F32" s="1" t="s">
        <v>633</v>
      </c>
    </row>
    <row r="33" spans="1:6" x14ac:dyDescent="0.25">
      <c r="A33" s="98"/>
      <c r="B33" s="86" t="s">
        <v>270</v>
      </c>
      <c r="C33" s="89"/>
      <c r="D33" s="86"/>
      <c r="E33" s="86"/>
      <c r="F33" s="1" t="s">
        <v>633</v>
      </c>
    </row>
    <row r="34" spans="1:6" x14ac:dyDescent="0.25">
      <c r="A34" s="98"/>
      <c r="B34" s="86" t="s">
        <v>272</v>
      </c>
      <c r="C34" s="89"/>
      <c r="D34" s="86"/>
      <c r="E34" s="86"/>
      <c r="F34" s="1" t="s">
        <v>632</v>
      </c>
    </row>
    <row r="35" spans="1:6" ht="40.5" x14ac:dyDescent="0.25">
      <c r="A35" s="98"/>
      <c r="B35" s="86" t="s">
        <v>689</v>
      </c>
      <c r="C35" s="89" t="s">
        <v>690</v>
      </c>
      <c r="D35" s="86"/>
      <c r="E35" s="86"/>
      <c r="F35" s="70" t="s">
        <v>636</v>
      </c>
    </row>
    <row r="36" spans="1:6" x14ac:dyDescent="0.25">
      <c r="A36" s="84" t="s">
        <v>644</v>
      </c>
      <c r="B36" s="86" t="s">
        <v>268</v>
      </c>
      <c r="C36" s="89"/>
      <c r="D36" s="86"/>
      <c r="E36" s="86" t="s">
        <v>569</v>
      </c>
      <c r="F36" s="1" t="s">
        <v>631</v>
      </c>
    </row>
    <row r="37" spans="1:6" x14ac:dyDescent="0.25">
      <c r="A37" s="258" t="s">
        <v>679</v>
      </c>
      <c r="B37" s="86" t="s">
        <v>217</v>
      </c>
      <c r="C37" s="89"/>
      <c r="D37" s="86"/>
      <c r="E37" s="86"/>
      <c r="F37" s="70" t="s">
        <v>651</v>
      </c>
    </row>
    <row r="38" spans="1:6" x14ac:dyDescent="0.25">
      <c r="A38" s="259"/>
      <c r="B38" s="86" t="s">
        <v>256</v>
      </c>
      <c r="C38" s="89"/>
      <c r="D38" s="86"/>
      <c r="E38" s="86"/>
      <c r="F38" s="1" t="s">
        <v>632</v>
      </c>
    </row>
    <row r="39" spans="1:6" x14ac:dyDescent="0.25">
      <c r="A39" s="88"/>
      <c r="B39" s="86" t="s">
        <v>645</v>
      </c>
      <c r="C39" s="89" t="s">
        <v>646</v>
      </c>
      <c r="D39" s="86"/>
      <c r="E39" s="86"/>
      <c r="F39" s="1" t="s">
        <v>647</v>
      </c>
    </row>
    <row r="40" spans="1:6" ht="54" x14ac:dyDescent="0.25">
      <c r="A40" s="258" t="s">
        <v>577</v>
      </c>
      <c r="B40" s="86" t="s">
        <v>228</v>
      </c>
      <c r="C40" s="89" t="s">
        <v>648</v>
      </c>
      <c r="D40" s="86"/>
      <c r="E40" s="86"/>
      <c r="F40" s="70" t="s">
        <v>638</v>
      </c>
    </row>
    <row r="41" spans="1:6" x14ac:dyDescent="0.25">
      <c r="A41" s="260"/>
      <c r="B41" s="86" t="s">
        <v>249</v>
      </c>
      <c r="C41" s="89" t="s">
        <v>648</v>
      </c>
      <c r="D41" s="86"/>
      <c r="E41" s="86"/>
      <c r="F41" s="1" t="s">
        <v>633</v>
      </c>
    </row>
    <row r="42" spans="1:6" x14ac:dyDescent="0.25">
      <c r="A42" s="259"/>
      <c r="B42" s="94" t="s">
        <v>600</v>
      </c>
      <c r="C42" s="97" t="s">
        <v>602</v>
      </c>
      <c r="D42" s="94"/>
      <c r="E42" s="94"/>
      <c r="F42" s="1" t="s">
        <v>603</v>
      </c>
    </row>
    <row r="43" spans="1:6" ht="27" x14ac:dyDescent="0.25">
      <c r="A43" s="258" t="s">
        <v>576</v>
      </c>
      <c r="B43" s="86" t="s">
        <v>229</v>
      </c>
      <c r="C43" s="89" t="s">
        <v>653</v>
      </c>
      <c r="D43" s="86"/>
      <c r="E43" s="86"/>
      <c r="F43" s="70" t="s">
        <v>652</v>
      </c>
    </row>
    <row r="44" spans="1:6" x14ac:dyDescent="0.25">
      <c r="A44" s="259"/>
      <c r="B44" s="104" t="s">
        <v>596</v>
      </c>
      <c r="C44" s="105" t="s">
        <v>648</v>
      </c>
      <c r="D44" s="104"/>
      <c r="E44" s="106" t="s">
        <v>585</v>
      </c>
      <c r="F44" s="107" t="s">
        <v>681</v>
      </c>
    </row>
    <row r="45" spans="1:6" x14ac:dyDescent="0.25">
      <c r="A45" s="97" t="s">
        <v>586</v>
      </c>
      <c r="B45" s="104" t="s">
        <v>587</v>
      </c>
      <c r="C45" s="105"/>
      <c r="D45" s="104"/>
      <c r="E45" s="106" t="s">
        <v>585</v>
      </c>
      <c r="F45" s="107" t="s">
        <v>681</v>
      </c>
    </row>
    <row r="46" spans="1:6" ht="27" x14ac:dyDescent="0.25">
      <c r="A46" s="88" t="s">
        <v>595</v>
      </c>
      <c r="B46" s="86" t="s">
        <v>641</v>
      </c>
      <c r="C46" s="89" t="s">
        <v>642</v>
      </c>
      <c r="D46" s="86"/>
      <c r="E46" s="86" t="s">
        <v>799</v>
      </c>
      <c r="F46" s="70" t="s">
        <v>657</v>
      </c>
    </row>
    <row r="47" spans="1:6" ht="27" x14ac:dyDescent="0.25">
      <c r="A47" s="88" t="s">
        <v>570</v>
      </c>
      <c r="B47" s="86" t="s">
        <v>218</v>
      </c>
      <c r="C47" s="89"/>
      <c r="D47" s="86"/>
      <c r="E47" s="86"/>
      <c r="F47" s="70" t="s">
        <v>643</v>
      </c>
    </row>
    <row r="48" spans="1:6" x14ac:dyDescent="0.25">
      <c r="A48" s="88"/>
      <c r="B48" s="86" t="s">
        <v>640</v>
      </c>
      <c r="C48" s="89" t="s">
        <v>639</v>
      </c>
      <c r="D48" s="86"/>
      <c r="E48" s="86"/>
      <c r="F48" s="1" t="s">
        <v>597</v>
      </c>
    </row>
    <row r="49" spans="1:6" ht="27" x14ac:dyDescent="0.25">
      <c r="A49" s="88" t="s">
        <v>578</v>
      </c>
      <c r="B49" s="86" t="s">
        <v>238</v>
      </c>
      <c r="C49" s="89" t="s">
        <v>648</v>
      </c>
      <c r="D49" s="86"/>
      <c r="E49" s="87" t="s">
        <v>649</v>
      </c>
      <c r="F49" s="1" t="s">
        <v>619</v>
      </c>
    </row>
    <row r="50" spans="1:6" x14ac:dyDescent="0.25">
      <c r="A50" s="88" t="s">
        <v>574</v>
      </c>
      <c r="B50" s="86" t="s">
        <v>251</v>
      </c>
      <c r="C50" s="89"/>
      <c r="D50" s="86"/>
      <c r="E50" s="86"/>
      <c r="F50" s="1" t="s">
        <v>631</v>
      </c>
    </row>
    <row r="51" spans="1:6" x14ac:dyDescent="0.25">
      <c r="A51" s="88"/>
      <c r="B51" s="104" t="s">
        <v>258</v>
      </c>
      <c r="C51" s="105"/>
      <c r="D51" s="104"/>
      <c r="E51" s="104" t="s">
        <v>571</v>
      </c>
      <c r="F51" s="107" t="s">
        <v>682</v>
      </c>
    </row>
    <row r="52" spans="1:6" x14ac:dyDescent="0.25">
      <c r="A52" s="88"/>
      <c r="B52" s="86" t="s">
        <v>275</v>
      </c>
      <c r="C52" s="89"/>
      <c r="D52" s="86"/>
      <c r="E52" s="86"/>
      <c r="F52" s="1" t="s">
        <v>650</v>
      </c>
    </row>
    <row r="53" spans="1:6" x14ac:dyDescent="0.25">
      <c r="A53" s="88" t="s">
        <v>800</v>
      </c>
      <c r="B53" s="86" t="s">
        <v>282</v>
      </c>
      <c r="C53" s="89" t="s">
        <v>671</v>
      </c>
      <c r="D53" s="86"/>
      <c r="E53" s="86" t="s">
        <v>572</v>
      </c>
      <c r="F53" s="1" t="s">
        <v>615</v>
      </c>
    </row>
    <row r="54" spans="1:6" x14ac:dyDescent="0.25">
      <c r="A54" s="91" t="s">
        <v>800</v>
      </c>
      <c r="B54" s="86" t="s">
        <v>580</v>
      </c>
      <c r="C54" s="89" t="s">
        <v>670</v>
      </c>
      <c r="D54" s="86"/>
      <c r="E54" s="86" t="s">
        <v>579</v>
      </c>
      <c r="F54" s="1" t="s">
        <v>615</v>
      </c>
    </row>
    <row r="55" spans="1:6" x14ac:dyDescent="0.25">
      <c r="A55" s="88" t="s">
        <v>659</v>
      </c>
      <c r="B55" s="86" t="s">
        <v>660</v>
      </c>
      <c r="C55" s="89" t="s">
        <v>658</v>
      </c>
      <c r="D55" s="86"/>
      <c r="E55" s="86"/>
      <c r="F55" s="1" t="s">
        <v>597</v>
      </c>
    </row>
    <row r="56" spans="1:6" x14ac:dyDescent="0.25">
      <c r="A56" s="88" t="s">
        <v>662</v>
      </c>
      <c r="B56" s="86" t="s">
        <v>663</v>
      </c>
      <c r="C56" s="89" t="s">
        <v>658</v>
      </c>
      <c r="D56" s="86"/>
      <c r="E56" s="86"/>
      <c r="F56" s="1" t="s">
        <v>597</v>
      </c>
    </row>
    <row r="57" spans="1:6" x14ac:dyDescent="0.25">
      <c r="A57" s="88"/>
      <c r="B57" s="86" t="s">
        <v>250</v>
      </c>
      <c r="C57" s="89"/>
      <c r="D57" s="86"/>
      <c r="E57" s="86"/>
      <c r="F57" s="1" t="s">
        <v>633</v>
      </c>
    </row>
    <row r="58" spans="1:6" x14ac:dyDescent="0.25">
      <c r="A58" s="88" t="s">
        <v>672</v>
      </c>
      <c r="B58" s="86" t="s">
        <v>276</v>
      </c>
      <c r="C58" s="89"/>
      <c r="D58" s="86"/>
      <c r="E58" s="86"/>
      <c r="F58" s="100" t="s">
        <v>650</v>
      </c>
    </row>
    <row r="59" spans="1:6" ht="40.5" x14ac:dyDescent="0.25">
      <c r="A59" s="88" t="s">
        <v>573</v>
      </c>
      <c r="B59" s="86" t="s">
        <v>269</v>
      </c>
      <c r="C59" s="89"/>
      <c r="D59" s="86"/>
      <c r="E59" s="86" t="s">
        <v>590</v>
      </c>
      <c r="F59" s="101" t="s">
        <v>661</v>
      </c>
    </row>
    <row r="60" spans="1:6" x14ac:dyDescent="0.25">
      <c r="A60" s="97" t="s">
        <v>656</v>
      </c>
      <c r="B60" s="94" t="s">
        <v>654</v>
      </c>
      <c r="C60" s="97"/>
      <c r="D60" s="94"/>
      <c r="E60" s="94"/>
      <c r="F60" s="1" t="s">
        <v>655</v>
      </c>
    </row>
  </sheetData>
  <mergeCells count="16">
    <mergeCell ref="C6:C8"/>
    <mergeCell ref="C14:C16"/>
    <mergeCell ref="A37:A38"/>
    <mergeCell ref="A43:A44"/>
    <mergeCell ref="A25:A26"/>
    <mergeCell ref="A40:A42"/>
    <mergeCell ref="C9:C11"/>
    <mergeCell ref="B6:B8"/>
    <mergeCell ref="B9:B11"/>
    <mergeCell ref="B14:B16"/>
    <mergeCell ref="A2:A3"/>
    <mergeCell ref="A14:A16"/>
    <mergeCell ref="A22:A24"/>
    <mergeCell ref="A18:A21"/>
    <mergeCell ref="A6:A8"/>
    <mergeCell ref="A9:A13"/>
  </mergeCells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5" sqref="B5"/>
    </sheetView>
  </sheetViews>
  <sheetFormatPr defaultRowHeight="16.5" x14ac:dyDescent="0.3"/>
  <cols>
    <col min="1" max="1" width="19.5" bestFit="1" customWidth="1"/>
    <col min="2" max="2" width="47.5" customWidth="1"/>
  </cols>
  <sheetData>
    <row r="1" spans="1:2" ht="17.25" x14ac:dyDescent="0.3">
      <c r="A1" s="222" t="s">
        <v>912</v>
      </c>
      <c r="B1" s="223" t="s">
        <v>913</v>
      </c>
    </row>
    <row r="2" spans="1:2" x14ac:dyDescent="0.3">
      <c r="A2" s="216" t="s">
        <v>33</v>
      </c>
      <c r="B2" s="217" t="s">
        <v>900</v>
      </c>
    </row>
    <row r="3" spans="1:2" x14ac:dyDescent="0.3">
      <c r="A3" s="216" t="s">
        <v>36</v>
      </c>
      <c r="B3" s="217" t="s">
        <v>900</v>
      </c>
    </row>
    <row r="4" spans="1:2" x14ac:dyDescent="0.3">
      <c r="A4" s="218" t="s">
        <v>700</v>
      </c>
      <c r="B4" s="217" t="s">
        <v>901</v>
      </c>
    </row>
    <row r="5" spans="1:2" x14ac:dyDescent="0.3">
      <c r="A5" s="218" t="s">
        <v>1</v>
      </c>
      <c r="B5" s="217" t="s">
        <v>902</v>
      </c>
    </row>
    <row r="6" spans="1:2" x14ac:dyDescent="0.3">
      <c r="A6" s="218" t="s">
        <v>903</v>
      </c>
      <c r="B6" s="217" t="s">
        <v>904</v>
      </c>
    </row>
    <row r="7" spans="1:2" x14ac:dyDescent="0.3">
      <c r="A7" s="218" t="s">
        <v>693</v>
      </c>
      <c r="B7" s="217" t="s">
        <v>905</v>
      </c>
    </row>
    <row r="8" spans="1:2" x14ac:dyDescent="0.3">
      <c r="A8" s="218" t="s">
        <v>702</v>
      </c>
      <c r="B8" s="217" t="s">
        <v>906</v>
      </c>
    </row>
    <row r="9" spans="1:2" x14ac:dyDescent="0.3">
      <c r="A9" s="218" t="s">
        <v>120</v>
      </c>
      <c r="B9" s="217" t="s">
        <v>907</v>
      </c>
    </row>
    <row r="10" spans="1:2" x14ac:dyDescent="0.3">
      <c r="A10" s="219" t="s">
        <v>703</v>
      </c>
      <c r="B10" s="220"/>
    </row>
    <row r="11" spans="1:2" x14ac:dyDescent="0.3">
      <c r="A11" s="218" t="s">
        <v>704</v>
      </c>
      <c r="B11" s="217" t="s">
        <v>908</v>
      </c>
    </row>
    <row r="12" spans="1:2" x14ac:dyDescent="0.3">
      <c r="A12" s="221" t="s">
        <v>909</v>
      </c>
      <c r="B12" s="217" t="s">
        <v>910</v>
      </c>
    </row>
    <row r="13" spans="1:2" x14ac:dyDescent="0.3">
      <c r="A13" s="214" t="s">
        <v>911</v>
      </c>
      <c r="B13" s="215"/>
    </row>
  </sheetData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4" sqref="E4"/>
    </sheetView>
  </sheetViews>
  <sheetFormatPr defaultColWidth="9" defaultRowHeight="13.5" x14ac:dyDescent="0.3"/>
  <cols>
    <col min="1" max="1" width="9" style="2"/>
    <col min="2" max="2" width="19.25" style="2" bestFit="1" customWidth="1"/>
    <col min="3" max="3" width="12.125" style="2" bestFit="1" customWidth="1"/>
    <col min="4" max="4" width="59.375" style="2" customWidth="1"/>
    <col min="5" max="5" width="39" style="2" customWidth="1"/>
    <col min="6" max="6" width="62.375" style="2" customWidth="1"/>
    <col min="7" max="16384" width="9" style="2"/>
  </cols>
  <sheetData>
    <row r="1" spans="1:6" x14ac:dyDescent="0.3">
      <c r="A1" s="180" t="s">
        <v>835</v>
      </c>
      <c r="B1" s="25" t="s">
        <v>127</v>
      </c>
      <c r="C1" s="25" t="s">
        <v>623</v>
      </c>
      <c r="D1" s="25"/>
      <c r="E1" s="112" t="s">
        <v>607</v>
      </c>
      <c r="F1" s="25" t="s">
        <v>749</v>
      </c>
    </row>
    <row r="2" spans="1:6" ht="94.5" x14ac:dyDescent="0.3">
      <c r="A2" s="91" t="s">
        <v>873</v>
      </c>
      <c r="B2" s="95" t="s">
        <v>599</v>
      </c>
      <c r="C2" s="78" t="s">
        <v>624</v>
      </c>
      <c r="D2" s="95" t="s">
        <v>598</v>
      </c>
      <c r="E2" s="113" t="s">
        <v>610</v>
      </c>
      <c r="F2" s="70" t="s">
        <v>762</v>
      </c>
    </row>
    <row r="3" spans="1:6" ht="121.5" x14ac:dyDescent="0.3">
      <c r="A3" s="91" t="s">
        <v>878</v>
      </c>
      <c r="B3" s="185" t="s">
        <v>604</v>
      </c>
      <c r="C3" s="90" t="s">
        <v>509</v>
      </c>
      <c r="D3" s="70" t="s">
        <v>605</v>
      </c>
      <c r="E3" s="113" t="s">
        <v>611</v>
      </c>
      <c r="F3" s="70" t="s">
        <v>857</v>
      </c>
    </row>
    <row r="4" spans="1:6" ht="54" x14ac:dyDescent="0.3">
      <c r="A4" s="91" t="s">
        <v>878</v>
      </c>
      <c r="B4" s="186" t="s">
        <v>606</v>
      </c>
      <c r="C4" s="78" t="s">
        <v>625</v>
      </c>
      <c r="D4" s="70" t="s">
        <v>914</v>
      </c>
      <c r="E4" s="114" t="s">
        <v>915</v>
      </c>
      <c r="F4" s="70" t="s">
        <v>867</v>
      </c>
    </row>
    <row r="5" spans="1:6" x14ac:dyDescent="0.3">
      <c r="A5" s="91" t="s">
        <v>873</v>
      </c>
      <c r="B5" s="95" t="s">
        <v>608</v>
      </c>
      <c r="C5" s="78" t="s">
        <v>626</v>
      </c>
      <c r="D5" s="95" t="s">
        <v>609</v>
      </c>
      <c r="E5" s="113"/>
      <c r="F5" s="1"/>
    </row>
    <row r="6" spans="1:6" ht="27" x14ac:dyDescent="0.3">
      <c r="A6" s="91" t="s">
        <v>873</v>
      </c>
      <c r="B6" s="95" t="s">
        <v>608</v>
      </c>
      <c r="C6" s="78" t="s">
        <v>626</v>
      </c>
      <c r="D6" s="95" t="s">
        <v>863</v>
      </c>
      <c r="E6" s="113" t="s">
        <v>862</v>
      </c>
      <c r="F6" s="70" t="s">
        <v>864</v>
      </c>
    </row>
    <row r="7" spans="1:6" ht="27" x14ac:dyDescent="0.3">
      <c r="A7" s="91" t="s">
        <v>878</v>
      </c>
      <c r="B7" s="95" t="s">
        <v>735</v>
      </c>
      <c r="C7" s="78" t="s">
        <v>191</v>
      </c>
      <c r="D7" s="95" t="s">
        <v>612</v>
      </c>
      <c r="E7" s="115" t="s">
        <v>613</v>
      </c>
      <c r="F7" s="1" t="s">
        <v>809</v>
      </c>
    </row>
    <row r="8" spans="1:6" ht="121.5" x14ac:dyDescent="0.3">
      <c r="A8" s="91" t="s">
        <v>873</v>
      </c>
      <c r="B8" s="95" t="s">
        <v>621</v>
      </c>
      <c r="C8" s="78" t="s">
        <v>622</v>
      </c>
      <c r="D8" s="95" t="s">
        <v>677</v>
      </c>
      <c r="E8" s="116" t="s">
        <v>678</v>
      </c>
      <c r="F8" s="70" t="s">
        <v>823</v>
      </c>
    </row>
    <row r="9" spans="1:6" ht="27" x14ac:dyDescent="0.3">
      <c r="A9" s="91" t="s">
        <v>878</v>
      </c>
      <c r="B9" s="187" t="s">
        <v>806</v>
      </c>
      <c r="C9" s="91" t="s">
        <v>807</v>
      </c>
      <c r="D9" s="1" t="s">
        <v>808</v>
      </c>
      <c r="E9" s="1"/>
      <c r="F9" s="70" t="s">
        <v>822</v>
      </c>
    </row>
    <row r="10" spans="1:6" ht="27" x14ac:dyDescent="0.3">
      <c r="A10" s="196" t="s">
        <v>878</v>
      </c>
      <c r="B10" s="197" t="s">
        <v>855</v>
      </c>
      <c r="C10" s="197" t="s">
        <v>856</v>
      </c>
      <c r="D10" s="198"/>
      <c r="E10" s="197"/>
      <c r="F10" s="198" t="s">
        <v>860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F9" sqref="F9"/>
    </sheetView>
  </sheetViews>
  <sheetFormatPr defaultColWidth="9" defaultRowHeight="13.5" x14ac:dyDescent="0.25"/>
  <cols>
    <col min="1" max="1" width="9" style="79"/>
    <col min="2" max="2" width="17.75" style="6" customWidth="1"/>
    <col min="3" max="3" width="14.75" style="6" bestFit="1" customWidth="1"/>
    <col min="4" max="4" width="10.625" style="76" bestFit="1" customWidth="1"/>
    <col min="5" max="16384" width="9" style="76"/>
  </cols>
  <sheetData>
    <row r="1" spans="1:13" x14ac:dyDescent="0.25">
      <c r="A1" s="25" t="s">
        <v>537</v>
      </c>
      <c r="B1" s="25" t="s">
        <v>477</v>
      </c>
      <c r="C1" s="25" t="s">
        <v>536</v>
      </c>
      <c r="D1" s="27" t="s">
        <v>533</v>
      </c>
      <c r="E1" s="27" t="s">
        <v>534</v>
      </c>
      <c r="F1" s="27" t="s">
        <v>535</v>
      </c>
    </row>
    <row r="2" spans="1:13" ht="27" x14ac:dyDescent="0.3">
      <c r="A2" s="78" t="s">
        <v>538</v>
      </c>
      <c r="B2" s="67" t="s">
        <v>478</v>
      </c>
      <c r="C2" s="67" t="s">
        <v>471</v>
      </c>
      <c r="D2" s="28"/>
      <c r="E2" s="28"/>
      <c r="F2" s="28"/>
      <c r="I2" s="264" t="s">
        <v>196</v>
      </c>
      <c r="J2" s="34" t="s">
        <v>241</v>
      </c>
      <c r="K2" s="34" t="s">
        <v>561</v>
      </c>
      <c r="L2" s="34" t="s">
        <v>562</v>
      </c>
      <c r="M2" s="83"/>
    </row>
    <row r="3" spans="1:13" ht="16.5" x14ac:dyDescent="0.3">
      <c r="A3" s="78" t="s">
        <v>538</v>
      </c>
      <c r="B3" s="68" t="s">
        <v>488</v>
      </c>
      <c r="C3" s="68" t="s">
        <v>129</v>
      </c>
      <c r="D3" s="28"/>
      <c r="E3" s="28"/>
      <c r="F3" s="28"/>
      <c r="I3" s="264"/>
      <c r="J3" s="34" t="s">
        <v>244</v>
      </c>
      <c r="K3" s="34" t="s">
        <v>561</v>
      </c>
      <c r="L3" s="34" t="s">
        <v>563</v>
      </c>
      <c r="M3" s="83"/>
    </row>
    <row r="4" spans="1:13" ht="16.5" x14ac:dyDescent="0.3">
      <c r="A4" s="78" t="s">
        <v>538</v>
      </c>
      <c r="B4" s="68" t="s">
        <v>493</v>
      </c>
      <c r="C4" s="68" t="s">
        <v>459</v>
      </c>
      <c r="D4" s="28"/>
      <c r="E4" s="28"/>
      <c r="F4" s="28"/>
      <c r="I4" s="264"/>
      <c r="J4" s="34" t="s">
        <v>245</v>
      </c>
      <c r="K4" s="34" t="s">
        <v>561</v>
      </c>
      <c r="L4" s="34" t="s">
        <v>563</v>
      </c>
      <c r="M4" s="83"/>
    </row>
    <row r="5" spans="1:13" ht="27" x14ac:dyDescent="0.3">
      <c r="A5" s="78" t="s">
        <v>538</v>
      </c>
      <c r="B5" s="68" t="s">
        <v>502</v>
      </c>
      <c r="C5" s="67" t="s">
        <v>464</v>
      </c>
      <c r="D5" s="28"/>
      <c r="E5" s="28"/>
      <c r="F5" s="28"/>
      <c r="I5" s="264"/>
      <c r="J5" s="34" t="s">
        <v>247</v>
      </c>
      <c r="K5" s="34" t="s">
        <v>561</v>
      </c>
      <c r="L5" s="34" t="s">
        <v>564</v>
      </c>
      <c r="M5" s="83"/>
    </row>
    <row r="6" spans="1:13" ht="27" x14ac:dyDescent="0.3">
      <c r="A6" s="78" t="s">
        <v>538</v>
      </c>
      <c r="B6" s="68" t="s">
        <v>519</v>
      </c>
      <c r="C6" s="67" t="s">
        <v>464</v>
      </c>
      <c r="D6" s="28"/>
      <c r="E6" s="28"/>
      <c r="F6" s="28"/>
      <c r="I6" s="264"/>
      <c r="J6" s="34" t="s">
        <v>266</v>
      </c>
      <c r="K6" s="34" t="s">
        <v>561</v>
      </c>
      <c r="L6" s="34" t="s">
        <v>564</v>
      </c>
      <c r="M6" s="83"/>
    </row>
    <row r="7" spans="1:13" ht="16.5" x14ac:dyDescent="0.3">
      <c r="A7" s="78" t="s">
        <v>538</v>
      </c>
      <c r="B7" s="68" t="s">
        <v>525</v>
      </c>
      <c r="C7" s="68" t="s">
        <v>459</v>
      </c>
      <c r="D7" s="28"/>
      <c r="E7" s="28"/>
      <c r="F7" s="28"/>
      <c r="I7" s="264"/>
      <c r="J7" s="34" t="s">
        <v>278</v>
      </c>
      <c r="K7" s="34" t="s">
        <v>565</v>
      </c>
      <c r="L7" s="34" t="s">
        <v>563</v>
      </c>
      <c r="M7" s="83"/>
    </row>
    <row r="8" spans="1:13" ht="40.5" x14ac:dyDescent="0.25">
      <c r="A8" s="78" t="s">
        <v>539</v>
      </c>
      <c r="B8" s="67" t="s">
        <v>496</v>
      </c>
      <c r="C8" s="67" t="s">
        <v>483</v>
      </c>
      <c r="D8" s="77"/>
      <c r="E8" s="77"/>
      <c r="F8" s="77"/>
    </row>
    <row r="9" spans="1:13" ht="54" x14ac:dyDescent="0.25">
      <c r="A9" s="78" t="s">
        <v>539</v>
      </c>
      <c r="B9" s="61" t="s">
        <v>497</v>
      </c>
      <c r="C9" s="67" t="s">
        <v>540</v>
      </c>
      <c r="D9" s="77"/>
      <c r="E9" s="77"/>
      <c r="F9" s="77"/>
    </row>
    <row r="10" spans="1:13" ht="40.5" x14ac:dyDescent="0.25">
      <c r="A10" s="78" t="s">
        <v>539</v>
      </c>
      <c r="B10" s="67" t="s">
        <v>490</v>
      </c>
      <c r="C10" s="67" t="s">
        <v>552</v>
      </c>
      <c r="D10" s="77"/>
      <c r="E10" s="77"/>
      <c r="F10" s="77"/>
    </row>
    <row r="11" spans="1:13" ht="27" x14ac:dyDescent="0.25">
      <c r="A11" s="78" t="s">
        <v>539</v>
      </c>
      <c r="B11" s="67" t="s">
        <v>492</v>
      </c>
      <c r="C11" s="67" t="s">
        <v>487</v>
      </c>
      <c r="D11" s="77"/>
      <c r="E11" s="77"/>
      <c r="F11" s="77"/>
    </row>
    <row r="12" spans="1:13" ht="40.5" x14ac:dyDescent="0.25">
      <c r="A12" s="78" t="s">
        <v>539</v>
      </c>
      <c r="B12" s="68" t="s">
        <v>495</v>
      </c>
      <c r="C12" s="67" t="s">
        <v>494</v>
      </c>
      <c r="D12" s="77"/>
      <c r="E12" s="77"/>
      <c r="F12" s="77"/>
    </row>
    <row r="13" spans="1:13" ht="27" x14ac:dyDescent="0.25">
      <c r="A13" s="78" t="s">
        <v>539</v>
      </c>
      <c r="B13" s="68" t="s">
        <v>490</v>
      </c>
      <c r="C13" s="67" t="s">
        <v>499</v>
      </c>
      <c r="D13" s="77"/>
      <c r="E13" s="77"/>
      <c r="F13" s="77"/>
    </row>
    <row r="14" spans="1:13" ht="27" x14ac:dyDescent="0.25">
      <c r="A14" s="78" t="s">
        <v>539</v>
      </c>
      <c r="B14" s="68" t="s">
        <v>504</v>
      </c>
      <c r="C14" s="67" t="s">
        <v>503</v>
      </c>
      <c r="D14" s="77"/>
      <c r="E14" s="77"/>
      <c r="F14" s="77"/>
    </row>
    <row r="15" spans="1:13" ht="27" x14ac:dyDescent="0.25">
      <c r="A15" s="78" t="s">
        <v>539</v>
      </c>
      <c r="B15" s="68" t="s">
        <v>521</v>
      </c>
      <c r="C15" s="67" t="s">
        <v>520</v>
      </c>
      <c r="D15" s="77"/>
      <c r="E15" s="77"/>
      <c r="F15" s="77"/>
    </row>
    <row r="16" spans="1:13" ht="40.5" x14ac:dyDescent="0.25">
      <c r="A16" s="78" t="s">
        <v>539</v>
      </c>
      <c r="B16" s="67" t="s">
        <v>524</v>
      </c>
      <c r="C16" s="67" t="s">
        <v>481</v>
      </c>
      <c r="D16" s="77"/>
      <c r="E16" s="77"/>
      <c r="F16" s="77"/>
    </row>
    <row r="17" spans="1:6" x14ac:dyDescent="0.25">
      <c r="A17" s="78" t="s">
        <v>539</v>
      </c>
      <c r="B17" s="68" t="s">
        <v>521</v>
      </c>
      <c r="C17" s="60" t="s">
        <v>77</v>
      </c>
      <c r="D17" s="77"/>
      <c r="E17" s="77"/>
      <c r="F17" s="77"/>
    </row>
    <row r="18" spans="1:6" x14ac:dyDescent="0.25">
      <c r="B18" s="76"/>
      <c r="C18" s="76"/>
    </row>
  </sheetData>
  <mergeCells count="1">
    <mergeCell ref="I2:I7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요약</vt:lpstr>
      <vt:lpstr>서버,업무별 공수산정</vt:lpstr>
      <vt:lpstr>서버기준</vt:lpstr>
      <vt:lpstr>업무기준</vt:lpstr>
      <vt:lpstr>담당자기준</vt:lpstr>
      <vt:lpstr>SW기준</vt:lpstr>
      <vt:lpstr>배치여부</vt:lpstr>
      <vt:lpstr>업체기준</vt:lpstr>
      <vt:lpstr>DB기준</vt:lpstr>
      <vt:lpstr>AS-IS 서버, 업무별 SW</vt:lpstr>
      <vt:lpstr>AS-IS 서버정보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2017-01-13T02:19:22Z</dcterms:modified>
</cp:coreProperties>
</file>